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My Drive\Tom Schleifer\"/>
    </mc:Choice>
  </mc:AlternateContent>
  <xr:revisionPtr revIDLastSave="0" documentId="13_ncr:1_{D3F5963A-691D-4552-AF17-4C6093633E8C}" xr6:coauthVersionLast="45" xr6:coauthVersionMax="46" xr10:uidLastSave="{00000000-0000-0000-0000-000000000000}"/>
  <bookViews>
    <workbookView xWindow="1470" yWindow="4110" windowWidth="21600" windowHeight="11835" xr2:uid="{00000000-000D-0000-FFFF-FFFF00000000}"/>
  </bookViews>
  <sheets>
    <sheet name="Sample" sheetId="1" r:id="rId1"/>
    <sheet name="Sheet1" sheetId="2" r:id="rId2"/>
  </sheets>
  <definedNames>
    <definedName name="_xlnm.Print_Area" localSheetId="0">Sample!$B$1:$S$27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E19" i="1"/>
  <c r="F13" i="1"/>
  <c r="F14" i="1" s="1"/>
  <c r="F9" i="1"/>
  <c r="E9" i="1"/>
  <c r="F7" i="1"/>
  <c r="E7" i="1"/>
  <c r="F5" i="1"/>
  <c r="E5" i="1"/>
  <c r="G26" i="1"/>
  <c r="G25" i="1"/>
  <c r="B27" i="1"/>
  <c r="C27" i="1"/>
  <c r="D27" i="1"/>
  <c r="E27" i="1"/>
  <c r="F27" i="1"/>
  <c r="C23" i="1"/>
  <c r="D23" i="1"/>
  <c r="E23" i="1"/>
  <c r="F23" i="1"/>
  <c r="B23" i="1"/>
  <c r="C22" i="1"/>
  <c r="D22" i="1"/>
  <c r="E22" i="1"/>
  <c r="F22" i="1"/>
  <c r="B22" i="1"/>
  <c r="H4" i="1"/>
  <c r="H21" i="1"/>
  <c r="G21" i="1"/>
  <c r="H20" i="1"/>
  <c r="G20" i="1"/>
  <c r="H26" i="1"/>
  <c r="H25" i="1"/>
  <c r="H24" i="1"/>
  <c r="H18" i="1"/>
  <c r="H16" i="1"/>
  <c r="H15" i="1"/>
  <c r="H12" i="1"/>
  <c r="H11" i="1"/>
  <c r="H10" i="1"/>
  <c r="H8" i="1"/>
  <c r="G24" i="1"/>
  <c r="G18" i="1"/>
  <c r="G16" i="1"/>
  <c r="G15" i="1"/>
  <c r="G12" i="1"/>
  <c r="G10" i="1"/>
  <c r="G4" i="1"/>
  <c r="C13" i="1"/>
  <c r="C14" i="1" s="1"/>
  <c r="B13" i="1"/>
  <c r="B14" i="1" s="1"/>
  <c r="B19" i="1" s="1"/>
  <c r="G11" i="1"/>
  <c r="G8" i="1"/>
  <c r="H6" i="1"/>
  <c r="G6" i="1"/>
  <c r="H3" i="1"/>
  <c r="G3" i="1"/>
  <c r="C17" i="1"/>
  <c r="D13" i="1"/>
  <c r="D14" i="1" s="1"/>
  <c r="D19" i="1" s="1"/>
  <c r="D17" i="1"/>
  <c r="E17" i="1"/>
  <c r="F17" i="1"/>
  <c r="D9" i="1"/>
  <c r="D7" i="1"/>
  <c r="D5" i="1"/>
  <c r="B17" i="1"/>
  <c r="C5" i="1"/>
  <c r="B5" i="1"/>
  <c r="C9" i="1"/>
  <c r="B7" i="1"/>
  <c r="B9" i="1"/>
  <c r="C7" i="1"/>
  <c r="E13" i="1"/>
  <c r="E14" i="1" s="1"/>
  <c r="H27" i="1" l="1"/>
  <c r="H23" i="1"/>
  <c r="G23" i="1"/>
  <c r="H17" i="1"/>
  <c r="G7" i="1"/>
  <c r="H9" i="1"/>
  <c r="G17" i="1"/>
  <c r="H14" i="1"/>
  <c r="H13" i="1"/>
  <c r="H5" i="1"/>
  <c r="H7" i="1"/>
  <c r="G14" i="1"/>
  <c r="C19" i="1"/>
  <c r="H19" i="1"/>
  <c r="H22" i="1"/>
  <c r="G13" i="1"/>
  <c r="G27" i="1"/>
  <c r="G5" i="1"/>
  <c r="G9" i="1"/>
  <c r="G22" i="1"/>
  <c r="G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tc={C067B48A-BC7E-FE45-9F27-FFA2FF28091B}</author>
    <author>tc={25E1B56E-8F34-744A-9A08-99BD17B17EA0}</author>
    <author>tc={224876B6-8F25-0042-AF55-B3E90812976D}</author>
    <author>tc={F3E60466-AF42-9746-9116-42BA0B2DF6D4}</author>
    <author>tc={78C70A7F-1608-DC40-A5F7-A96B7319FE71}</author>
  </authors>
  <commentList>
    <comment ref="E5" authorId="0" shapeId="0" xr:uid="{C067B48A-BC7E-FE45-9F27-FFA2FF28091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Fixed - Wrong cells were selected </t>
      </text>
    </comment>
    <comment ref="F5" authorId="1" shapeId="0" xr:uid="{25E1B56E-8F34-744A-9A08-99BD17B17EA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Fixed - Wrong cells were selected </t>
      </text>
    </comment>
    <comment ref="E9" authorId="2" shapeId="0" xr:uid="{224876B6-8F25-0042-AF55-B3E90812976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Fixed - Wrong cells were selected </t>
      </text>
    </comment>
    <comment ref="F9" authorId="3" shapeId="0" xr:uid="{F3E60466-AF42-9746-9116-42BA0B2DF6D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Fixed - Wrong cells were selected </t>
      </text>
    </comment>
    <comment ref="F13" authorId="4" shapeId="0" xr:uid="{78C70A7F-1608-DC40-A5F7-A96B7319FE7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Fixed - Wrong cells were selected </t>
      </text>
    </comment>
  </commentList>
</comments>
</file>

<file path=xl/sharedStrings.xml><?xml version="1.0" encoding="utf-8"?>
<sst xmlns="http://schemas.openxmlformats.org/spreadsheetml/2006/main" count="57" uniqueCount="56">
  <si>
    <t>Equity</t>
  </si>
  <si>
    <t>Total Assets</t>
  </si>
  <si>
    <t>Total Liabilities</t>
  </si>
  <si>
    <t>Current Assets</t>
  </si>
  <si>
    <t>Current Liabilities</t>
  </si>
  <si>
    <t>Current Ratio</t>
  </si>
  <si>
    <t>Gross Profit</t>
  </si>
  <si>
    <t>Insert last 5yrs</t>
  </si>
  <si>
    <t>Financial Indicators</t>
  </si>
  <si>
    <t>Total Annual Sales</t>
  </si>
  <si>
    <t>Gen &amp; Admin Expense (Overhead)</t>
  </si>
  <si>
    <t>Net Profit from Operations</t>
  </si>
  <si>
    <t>Net Profit from Ops as % of Sales</t>
  </si>
  <si>
    <t>Gen &amp; Admin Exp. as % of Sales</t>
  </si>
  <si>
    <t>Liquid Assets + A/R + A/P</t>
  </si>
  <si>
    <t>Cost in Excess Billings (CIEB)</t>
  </si>
  <si>
    <t>Billings in Excess of Cost (BIEC)</t>
  </si>
  <si>
    <t>Accounts Receivable (A/R)</t>
  </si>
  <si>
    <t>Accounts Payable (A/P)</t>
  </si>
  <si>
    <t>BIEC - CIEB</t>
  </si>
  <si>
    <t>Total Debt</t>
  </si>
  <si>
    <t>Working Capital</t>
  </si>
  <si>
    <t>RScore (Financial Well Being)</t>
  </si>
  <si>
    <t>Calculated Values</t>
  </si>
  <si>
    <t>Gross Profit as % of Sales</t>
  </si>
  <si>
    <t>This is a direct impact of G&amp;A expenses. Review control, adjust for one-time expenses</t>
  </si>
  <si>
    <t>Can vary considerably. Should be more than AP</t>
  </si>
  <si>
    <t>Can vary considerably, Should be less than AR</t>
  </si>
  <si>
    <t>Should be a positive number. If growing determine why.</t>
  </si>
  <si>
    <t>Should be growing.</t>
  </si>
  <si>
    <t>5 year
Average</t>
  </si>
  <si>
    <t>2 year
Average</t>
  </si>
  <si>
    <t>Should be consistent or growing. Identify the cause in any down year.</t>
  </si>
  <si>
    <t>Should be a positive number and be relatively consistent year to year.</t>
  </si>
  <si>
    <t>May vary, determine cause of any increases. Unplanned borrowing must be examined.</t>
  </si>
  <si>
    <t>Must be a positive number. This is a measure of liquidly.</t>
  </si>
  <si>
    <t>Typically consistent or growing</t>
  </si>
  <si>
    <t>Typically consistent. It should reduce with any declines in sales.</t>
  </si>
  <si>
    <t>Should be consistent and above 1.3 to 1</t>
  </si>
  <si>
    <t>Typically consistent. It moves up and down with sales.</t>
  </si>
  <si>
    <t>Liquid Assets (Cash, CDs, Securities, etc.)</t>
  </si>
  <si>
    <t>Liquid Assets + (A/R-A/P) - Total Debt</t>
  </si>
  <si>
    <t>Inputted by the User</t>
  </si>
  <si>
    <t>Corporate Self-Analysis
By Thomas C. Schleifer, PhD</t>
  </si>
  <si>
    <t>A/R Minus A/P</t>
  </si>
  <si>
    <t>Measure rate and direction of growth ( over 15% growth warning)</t>
  </si>
  <si>
    <t>Should be consistent or growing, identify cause in any down year. Measure against the standards of your industry</t>
  </si>
  <si>
    <t>Any significant increases can be a sign of a problem.  Determine cause of any increases</t>
  </si>
  <si>
    <t>Should be consistent or growing. Investigate any decline, measure against the standards of your industry</t>
  </si>
  <si>
    <t>Should be positive. Will typically vary year to year.</t>
  </si>
  <si>
    <t>Should be a positive number. This is a measure of liquidly.</t>
  </si>
  <si>
    <t>Should be a modest number and fairly consistent. If high (increases by 15% over the avg.) identify why. This can represent a pending loss.</t>
  </si>
  <si>
    <r>
      <t>Should be a high number</t>
    </r>
    <r>
      <rPr>
        <sz val="12"/>
        <color rgb="FFFF0000"/>
        <rFont val="Times New Roman"/>
        <family val="1"/>
      </rPr>
      <t>.</t>
    </r>
    <r>
      <rPr>
        <sz val="12"/>
        <rFont val="Times New Roman"/>
        <family val="1"/>
      </rPr>
      <t xml:space="preserve"> It indicates a strong overbilling that supports cash flow.</t>
    </r>
  </si>
  <si>
    <t>Must exceed G&amp;A, If low or modest. A field/production problem may exist some or all projects!</t>
  </si>
  <si>
    <t>Total sales to working capital. Should be consistent</t>
  </si>
  <si>
    <t xml:space="preserve">The RScore should be declining. Rscore  year over year trend is more important than the score. See Rscore Program - https://simplar.com/business-of-construction-library/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</si>
</sst>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14" x14ac:knownFonts="1">
    <font>
      <sz val="10"/>
      <name val="MS Sans Serif"/>
    </font>
    <font>
      <sz val="10"/>
      <name val="MS Sans Serif"/>
    </font>
    <font>
      <sz val="12"/>
      <name val="Times New Roman"/>
      <family val="1"/>
    </font>
    <font>
      <sz val="12"/>
      <name val="Times New Roman"/>
      <family val="1"/>
    </font>
    <font>
      <u/>
      <sz val="10"/>
      <color indexed="12"/>
      <name val="MS Sans Serif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MS Sans Serif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MS Sans Serif"/>
    </font>
    <font>
      <sz val="12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uble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2" xfId="0" applyFont="1" applyBorder="1"/>
    <xf numFmtId="165" fontId="3" fillId="0" borderId="2" xfId="0" applyNumberFormat="1" applyFont="1" applyBorder="1"/>
    <xf numFmtId="0" fontId="3" fillId="0" borderId="3" xfId="0" applyFont="1" applyBorder="1"/>
    <xf numFmtId="5" fontId="4" fillId="0" borderId="0" xfId="2" applyNumberFormat="1" applyBorder="1" applyAlignment="1" applyProtection="1"/>
    <xf numFmtId="9" fontId="3" fillId="0" borderId="0" xfId="0" applyNumberFormat="1" applyFont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8" fillId="0" borderId="0" xfId="0" applyFont="1"/>
    <xf numFmtId="0" fontId="9" fillId="2" borderId="0" xfId="0" applyFont="1" applyFill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6" xfId="0" applyFont="1" applyBorder="1"/>
    <xf numFmtId="0" fontId="7" fillId="0" borderId="7" xfId="0" applyFont="1" applyBorder="1"/>
    <xf numFmtId="0" fontId="2" fillId="0" borderId="1" xfId="0" applyFont="1" applyBorder="1"/>
    <xf numFmtId="0" fontId="10" fillId="0" borderId="8" xfId="0" applyFont="1" applyBorder="1"/>
    <xf numFmtId="0" fontId="11" fillId="0" borderId="0" xfId="0" applyFont="1"/>
    <xf numFmtId="5" fontId="3" fillId="2" borderId="10" xfId="0" applyNumberFormat="1" applyFont="1" applyFill="1" applyBorder="1"/>
    <xf numFmtId="5" fontId="3" fillId="2" borderId="11" xfId="0" applyNumberFormat="1" applyFont="1" applyFill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5" fontId="2" fillId="2" borderId="11" xfId="0" applyNumberFormat="1" applyFont="1" applyFill="1" applyBorder="1"/>
    <xf numFmtId="5" fontId="5" fillId="0" borderId="12" xfId="0" applyNumberFormat="1" applyFont="1" applyBorder="1"/>
    <xf numFmtId="5" fontId="5" fillId="0" borderId="13" xfId="0" applyNumberFormat="1" applyFont="1" applyBorder="1"/>
    <xf numFmtId="2" fontId="5" fillId="0" borderId="12" xfId="0" applyNumberFormat="1" applyFont="1" applyBorder="1" applyProtection="1"/>
    <xf numFmtId="2" fontId="5" fillId="0" borderId="13" xfId="0" applyNumberFormat="1" applyFont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5" fontId="3" fillId="2" borderId="16" xfId="0" applyNumberFormat="1" applyFont="1" applyFill="1" applyBorder="1"/>
    <xf numFmtId="5" fontId="3" fillId="2" borderId="17" xfId="0" applyNumberFormat="1" applyFont="1" applyFill="1" applyBorder="1"/>
    <xf numFmtId="5" fontId="3" fillId="2" borderId="18" xfId="0" applyNumberFormat="1" applyFont="1" applyFill="1" applyBorder="1"/>
    <xf numFmtId="5" fontId="3" fillId="2" borderId="19" xfId="0" applyNumberFormat="1" applyFont="1" applyFill="1" applyBorder="1"/>
    <xf numFmtId="3" fontId="3" fillId="2" borderId="14" xfId="0" applyNumberFormat="1" applyFont="1" applyFill="1" applyBorder="1"/>
    <xf numFmtId="3" fontId="3" fillId="2" borderId="15" xfId="0" applyNumberFormat="1" applyFont="1" applyFill="1" applyBorder="1"/>
    <xf numFmtId="3" fontId="3" fillId="2" borderId="16" xfId="0" applyNumberFormat="1" applyFont="1" applyFill="1" applyBorder="1"/>
    <xf numFmtId="3" fontId="3" fillId="2" borderId="17" xfId="0" applyNumberFormat="1" applyFont="1" applyFill="1" applyBorder="1"/>
    <xf numFmtId="0" fontId="2" fillId="2" borderId="17" xfId="0" applyFont="1" applyFill="1" applyBorder="1"/>
    <xf numFmtId="3" fontId="3" fillId="2" borderId="18" xfId="0" applyNumberFormat="1" applyFont="1" applyFill="1" applyBorder="1"/>
    <xf numFmtId="3" fontId="3" fillId="2" borderId="19" xfId="0" applyNumberFormat="1" applyFont="1" applyFill="1" applyBorder="1"/>
    <xf numFmtId="3" fontId="2" fillId="2" borderId="19" xfId="0" applyNumberFormat="1" applyFont="1" applyFill="1" applyBorder="1"/>
    <xf numFmtId="165" fontId="3" fillId="2" borderId="14" xfId="0" applyNumberFormat="1" applyFont="1" applyFill="1" applyBorder="1"/>
    <xf numFmtId="165" fontId="3" fillId="2" borderId="15" xfId="0" applyNumberFormat="1" applyFont="1" applyFill="1" applyBorder="1"/>
    <xf numFmtId="165" fontId="3" fillId="2" borderId="18" xfId="0" applyNumberFormat="1" applyFont="1" applyFill="1" applyBorder="1"/>
    <xf numFmtId="165" fontId="3" fillId="2" borderId="19" xfId="0" applyNumberFormat="1" applyFont="1" applyFill="1" applyBorder="1"/>
    <xf numFmtId="165" fontId="5" fillId="2" borderId="12" xfId="0" applyNumberFormat="1" applyFont="1" applyFill="1" applyBorder="1"/>
    <xf numFmtId="165" fontId="5" fillId="2" borderId="13" xfId="0" applyNumberFormat="1" applyFont="1" applyFill="1" applyBorder="1"/>
    <xf numFmtId="5" fontId="3" fillId="2" borderId="14" xfId="0" applyNumberFormat="1" applyFont="1" applyFill="1" applyBorder="1"/>
    <xf numFmtId="5" fontId="3" fillId="2" borderId="15" xfId="0" applyNumberFormat="1" applyFont="1" applyFill="1" applyBorder="1"/>
    <xf numFmtId="165" fontId="3" fillId="2" borderId="16" xfId="0" applyNumberFormat="1" applyFont="1" applyFill="1" applyBorder="1"/>
    <xf numFmtId="0" fontId="9" fillId="2" borderId="2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3" fillId="2" borderId="23" xfId="0" applyFont="1" applyFill="1" applyBorder="1" applyAlignment="1">
      <alignment horizontal="center"/>
    </xf>
    <xf numFmtId="5" fontId="3" fillId="2" borderId="24" xfId="0" applyNumberFormat="1" applyFont="1" applyFill="1" applyBorder="1"/>
    <xf numFmtId="5" fontId="3" fillId="2" borderId="25" xfId="0" applyNumberFormat="1" applyFont="1" applyFill="1" applyBorder="1"/>
    <xf numFmtId="164" fontId="5" fillId="0" borderId="26" xfId="0" applyNumberFormat="1" applyFont="1" applyBorder="1"/>
    <xf numFmtId="5" fontId="3" fillId="2" borderId="27" xfId="0" applyNumberFormat="1" applyFont="1" applyFill="1" applyBorder="1"/>
    <xf numFmtId="3" fontId="3" fillId="2" borderId="23" xfId="0" applyNumberFormat="1" applyFont="1" applyFill="1" applyBorder="1"/>
    <xf numFmtId="3" fontId="3" fillId="2" borderId="24" xfId="0" applyNumberFormat="1" applyFont="1" applyFill="1" applyBorder="1"/>
    <xf numFmtId="0" fontId="2" fillId="2" borderId="25" xfId="0" applyFont="1" applyFill="1" applyBorder="1"/>
    <xf numFmtId="5" fontId="5" fillId="0" borderId="26" xfId="0" applyNumberFormat="1" applyFont="1" applyBorder="1"/>
    <xf numFmtId="165" fontId="3" fillId="2" borderId="23" xfId="0" applyNumberFormat="1" applyFont="1" applyFill="1" applyBorder="1"/>
    <xf numFmtId="165" fontId="3" fillId="2" borderId="25" xfId="0" applyNumberFormat="1" applyFont="1" applyFill="1" applyBorder="1"/>
    <xf numFmtId="165" fontId="5" fillId="2" borderId="26" xfId="0" applyNumberFormat="1" applyFont="1" applyFill="1" applyBorder="1"/>
    <xf numFmtId="5" fontId="3" fillId="2" borderId="23" xfId="0" applyNumberFormat="1" applyFont="1" applyFill="1" applyBorder="1"/>
    <xf numFmtId="2" fontId="5" fillId="0" borderId="26" xfId="0" applyNumberFormat="1" applyFont="1" applyBorder="1" applyProtection="1"/>
    <xf numFmtId="0" fontId="13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5" fontId="2" fillId="0" borderId="30" xfId="0" applyNumberFormat="1" applyFont="1" applyFill="1" applyBorder="1"/>
    <xf numFmtId="5" fontId="2" fillId="0" borderId="30" xfId="0" applyNumberFormat="1" applyFont="1" applyBorder="1"/>
    <xf numFmtId="164" fontId="2" fillId="0" borderId="30" xfId="0" applyNumberFormat="1" applyFont="1" applyBorder="1"/>
    <xf numFmtId="164" fontId="2" fillId="0" borderId="30" xfId="0" applyNumberFormat="1" applyFont="1" applyFill="1" applyBorder="1"/>
    <xf numFmtId="0" fontId="2" fillId="0" borderId="30" xfId="0" applyFont="1" applyBorder="1"/>
    <xf numFmtId="5" fontId="3" fillId="3" borderId="38" xfId="0" applyNumberFormat="1" applyFont="1" applyFill="1" applyBorder="1"/>
    <xf numFmtId="5" fontId="3" fillId="3" borderId="39" xfId="0" applyNumberFormat="1" applyFont="1" applyFill="1" applyBorder="1"/>
    <xf numFmtId="5" fontId="3" fillId="3" borderId="40" xfId="0" applyNumberFormat="1" applyFont="1" applyFill="1" applyBorder="1"/>
    <xf numFmtId="5" fontId="3" fillId="3" borderId="41" xfId="0" applyNumberFormat="1" applyFont="1" applyFill="1" applyBorder="1"/>
    <xf numFmtId="164" fontId="5" fillId="3" borderId="32" xfId="0" applyNumberFormat="1" applyFont="1" applyFill="1" applyBorder="1"/>
    <xf numFmtId="164" fontId="5" fillId="3" borderId="35" xfId="0" applyNumberFormat="1" applyFont="1" applyFill="1" applyBorder="1"/>
    <xf numFmtId="5" fontId="3" fillId="3" borderId="30" xfId="0" applyNumberFormat="1" applyFont="1" applyFill="1" applyBorder="1"/>
    <xf numFmtId="5" fontId="3" fillId="3" borderId="31" xfId="0" applyNumberFormat="1" applyFont="1" applyFill="1" applyBorder="1"/>
    <xf numFmtId="5" fontId="3" fillId="3" borderId="42" xfId="0" applyNumberFormat="1" applyFont="1" applyFill="1" applyBorder="1"/>
    <xf numFmtId="5" fontId="3" fillId="3" borderId="43" xfId="0" applyNumberFormat="1" applyFont="1" applyFill="1" applyBorder="1"/>
    <xf numFmtId="5" fontId="5" fillId="3" borderId="32" xfId="0" applyNumberFormat="1" applyFont="1" applyFill="1" applyBorder="1"/>
    <xf numFmtId="5" fontId="5" fillId="3" borderId="35" xfId="0" applyNumberFormat="1" applyFont="1" applyFill="1" applyBorder="1"/>
    <xf numFmtId="5" fontId="5" fillId="3" borderId="30" xfId="0" applyNumberFormat="1" applyFont="1" applyFill="1" applyBorder="1"/>
    <xf numFmtId="5" fontId="5" fillId="3" borderId="31" xfId="0" applyNumberFormat="1" applyFont="1" applyFill="1" applyBorder="1"/>
    <xf numFmtId="0" fontId="5" fillId="3" borderId="32" xfId="0" applyNumberFormat="1" applyFont="1" applyFill="1" applyBorder="1"/>
    <xf numFmtId="0" fontId="5" fillId="3" borderId="35" xfId="0" applyNumberFormat="1" applyFont="1" applyFill="1" applyBorder="1"/>
    <xf numFmtId="40" fontId="5" fillId="3" borderId="33" xfId="1" applyFont="1" applyFill="1" applyBorder="1" applyProtection="1"/>
    <xf numFmtId="40" fontId="5" fillId="3" borderId="36" xfId="1" applyFont="1" applyFill="1" applyBorder="1" applyProtection="1"/>
    <xf numFmtId="0" fontId="6" fillId="0" borderId="30" xfId="0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5" fillId="3" borderId="28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Sample!$U$3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Sample!$V$2:$AA$2</c:f>
              <c:numCache>
                <c:formatCode>General</c:formatCode>
                <c:ptCount val="6"/>
              </c:numCache>
            </c:numRef>
          </c:cat>
          <c:val>
            <c:numRef>
              <c:f>Sample!$V$3:$AA$3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9-4952-915F-DBC16860E68D}"/>
            </c:ext>
          </c:extLst>
        </c:ser>
        <c:ser>
          <c:idx val="1"/>
          <c:order val="1"/>
          <c:tx>
            <c:strRef>
              <c:f>Sample!$U$4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Sample!$V$2:$AA$2</c:f>
              <c:numCache>
                <c:formatCode>General</c:formatCode>
                <c:ptCount val="6"/>
              </c:numCache>
            </c:numRef>
          </c:cat>
          <c:val>
            <c:numRef>
              <c:f>Sample!$V$4:$AA$4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9-4952-915F-DBC16860E68D}"/>
            </c:ext>
          </c:extLst>
        </c:ser>
        <c:ser>
          <c:idx val="2"/>
          <c:order val="2"/>
          <c:tx>
            <c:strRef>
              <c:f>Sample!$U$5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Sample!$V$2:$AA$2</c:f>
              <c:numCache>
                <c:formatCode>General</c:formatCode>
                <c:ptCount val="6"/>
              </c:numCache>
            </c:numRef>
          </c:cat>
          <c:val>
            <c:numRef>
              <c:f>Sample!$V$5:$AA$5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E9-4952-915F-DBC16860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91072"/>
        <c:axId val="1"/>
      </c:lineChart>
      <c:catAx>
        <c:axId val="311991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11991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Company R-Score for Five</a:t>
            </a:r>
            <a:r>
              <a:rPr lang="en-US" b="1" u="sng" baseline="0"/>
              <a:t> Reported Years</a:t>
            </a:r>
            <a:endParaRPr lang="en-US" b="1" u="sng"/>
          </a:p>
        </c:rich>
      </c:tx>
      <c:layout>
        <c:manualLayout>
          <c:xMode val="edge"/>
          <c:yMode val="edge"/>
          <c:x val="0.11940036123500407"/>
          <c:y val="8.18330605564648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Trend Line</c:name>
            <c:spPr>
              <a:ln w="22225" cap="rnd">
                <a:solidFill>
                  <a:srgbClr val="00B050"/>
                </a:solidFill>
                <a:prstDash val="sysDash"/>
              </a:ln>
              <a:effectLst/>
            </c:spPr>
            <c:trendlineType val="exp"/>
            <c:dispRSqr val="0"/>
            <c:dispEq val="0"/>
          </c:trendline>
          <c:cat>
            <c:numRef>
              <c:f>Sample!$B$2:$F$2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Sample!$B$27:$F$27</c:f>
              <c:numCache>
                <c:formatCode>0.00</c:formatCode>
                <c:ptCount val="5"/>
                <c:pt idx="0">
                  <c:v>0.17499999999999999</c:v>
                </c:pt>
                <c:pt idx="1">
                  <c:v>0.16000000000000003</c:v>
                </c:pt>
                <c:pt idx="2">
                  <c:v>0.10142857142857142</c:v>
                </c:pt>
                <c:pt idx="3">
                  <c:v>7.5555555555555556E-2</c:v>
                </c:pt>
                <c:pt idx="4">
                  <c:v>5.6785714285714287E-2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6-4C61-B59D-C464CB60A7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2586224"/>
        <c:axId val="264229648"/>
      </c:barChart>
      <c:catAx>
        <c:axId val="3725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229648"/>
        <c:crosses val="autoZero"/>
        <c:auto val="1"/>
        <c:lblAlgn val="ctr"/>
        <c:lblOffset val="100"/>
        <c:noMultiLvlLbl val="0"/>
      </c:catAx>
      <c:valAx>
        <c:axId val="26422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58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586740</xdr:colOff>
      <xdr:row>0</xdr:row>
      <xdr:rowOff>228600</xdr:rowOff>
    </xdr:from>
    <xdr:to>
      <xdr:col>27</xdr:col>
      <xdr:colOff>594360</xdr:colOff>
      <xdr:row>1</xdr:row>
      <xdr:rowOff>22860</xdr:rowOff>
    </xdr:to>
    <xdr:graphicFrame macro="">
      <xdr:nvGraphicFramePr>
        <xdr:cNvPr id="1410" name="Chart 1">
          <a:extLst>
            <a:ext uri="{FF2B5EF4-FFF2-40B4-BE49-F238E27FC236}">
              <a16:creationId xmlns:a16="http://schemas.microsoft.com/office/drawing/2014/main" id="{851885D5-6CC1-4E4B-8CA5-D180165F4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411480</xdr:colOff>
      <xdr:row>2</xdr:row>
      <xdr:rowOff>144780</xdr:rowOff>
    </xdr:from>
    <xdr:to>
      <xdr:col>19</xdr:col>
      <xdr:colOff>411480</xdr:colOff>
      <xdr:row>3</xdr:row>
      <xdr:rowOff>22860</xdr:rowOff>
    </xdr:to>
    <xdr:sp macro="" textlink="">
      <xdr:nvSpPr>
        <xdr:cNvPr id="1411" name="Line 4">
          <a:extLst>
            <a:ext uri="{FF2B5EF4-FFF2-40B4-BE49-F238E27FC236}">
              <a16:creationId xmlns:a16="http://schemas.microsoft.com/office/drawing/2014/main" id="{0AF24D56-8BB3-413E-B61E-60AE6BEF761D}"/>
            </a:ext>
          </a:extLst>
        </xdr:cNvPr>
        <xdr:cNvSpPr>
          <a:spLocks noChangeShapeType="1"/>
        </xdr:cNvSpPr>
      </xdr:nvSpPr>
      <xdr:spPr bwMode="auto">
        <a:xfrm>
          <a:off x="13007340" y="54102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372391</xdr:colOff>
      <xdr:row>31</xdr:row>
      <xdr:rowOff>148449</xdr:rowOff>
    </xdr:from>
    <xdr:to>
      <xdr:col>12</xdr:col>
      <xdr:colOff>299154</xdr:colOff>
      <xdr:row>48</xdr:row>
      <xdr:rowOff>66040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F9DEEE-F710-439B-8145-4561616CEE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287867</xdr:colOff>
      <xdr:row>15</xdr:row>
      <xdr:rowOff>149015</xdr:rowOff>
    </xdr:from>
    <xdr:to>
      <xdr:col>12</xdr:col>
      <xdr:colOff>389467</xdr:colOff>
      <xdr:row>15</xdr:row>
      <xdr:rowOff>194734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C87610B-4DE1-411C-AF8C-0C516577B8B4}"/>
            </a:ext>
          </a:extLst>
        </xdr:cNvPr>
        <xdr:cNvSpPr txBox="1"/>
      </xdr:nvSpPr>
      <xdr:spPr>
        <a:xfrm>
          <a:off x="10058400" y="3442548"/>
          <a:ext cx="101600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ali, Omar Nazih" id="{13094285-FA95-774C-AFA3-CE590E5D1681}" userId="S::o622m754@home.ku.edu::860cf73f-71f9-4b3d-b405-db4a8163d82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1-03-03T01:43:33.83" personId="{13094285-FA95-774C-AFA3-CE590E5D1681}" id="{C067B48A-BC7E-FE45-9F27-FFA2FF28091B}">
    <text xml:space="preserve">Fixed - Wrong cells were selected </text>
  </threadedComment>
  <threadedComment ref="F5" dT="2021-03-03T01:43:39.87" personId="{13094285-FA95-774C-AFA3-CE590E5D1681}" id="{25E1B56E-8F34-744A-9A08-99BD17B17EA0}">
    <text xml:space="preserve">Fixed - Wrong cells were selected </text>
  </threadedComment>
  <threadedComment ref="E9" dT="2021-03-03T01:45:35.61" personId="{13094285-FA95-774C-AFA3-CE590E5D1681}" id="{224876B6-8F25-0042-AF55-B3E90812976D}">
    <text xml:space="preserve">Fixed - Wrong cells were selected </text>
  </threadedComment>
  <threadedComment ref="F9" dT="2021-03-03T01:45:40.86" personId="{13094285-FA95-774C-AFA3-CE590E5D1681}" id="{F3E60466-AF42-9746-9116-42BA0B2DF6D4}">
    <text xml:space="preserve">Fixed - Wrong cells were selected </text>
  </threadedComment>
  <threadedComment ref="F13" dT="2021-03-03T01:57:32.54" personId="{13094285-FA95-774C-AFA3-CE590E5D1681}" id="{78C70A7F-1608-DC40-A5F7-A96B7319FE71}">
    <text xml:space="preserve">Fixed - Wrong cells were selected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1"/>
  <sheetViews>
    <sheetView tabSelected="1" zoomScale="95" zoomScaleNormal="95" workbookViewId="0">
      <selection activeCell="P29" sqref="P29"/>
    </sheetView>
  </sheetViews>
  <sheetFormatPr defaultColWidth="9" defaultRowHeight="15" x14ac:dyDescent="0.25"/>
  <cols>
    <col min="1" max="1" width="40.140625" style="17" customWidth="1"/>
    <col min="2" max="4" width="16.42578125" customWidth="1"/>
    <col min="5" max="5" width="16" customWidth="1"/>
    <col min="6" max="6" width="20.85546875" customWidth="1"/>
    <col min="7" max="7" width="15.42578125" bestFit="1" customWidth="1"/>
    <col min="8" max="8" width="16.85546875" customWidth="1"/>
    <col min="9" max="9" width="6.5703125" customWidth="1"/>
    <col min="10" max="10" width="3.85546875" customWidth="1"/>
    <col min="11" max="12" width="10" customWidth="1"/>
    <col min="14" max="14" width="9.140625" customWidth="1"/>
    <col min="15" max="15" width="9.42578125" customWidth="1"/>
    <col min="16" max="16" width="9.140625" customWidth="1"/>
    <col min="17" max="17" width="10.140625" customWidth="1"/>
    <col min="19" max="19" width="10.140625" customWidth="1"/>
    <col min="24" max="24" width="8.85546875" style="25"/>
  </cols>
  <sheetData>
    <row r="1" spans="1:16" ht="53.1" customHeight="1" thickTop="1" thickBot="1" x14ac:dyDescent="0.35">
      <c r="A1" s="101" t="s">
        <v>43</v>
      </c>
      <c r="B1" s="102"/>
      <c r="C1" s="102"/>
      <c r="D1" s="102"/>
      <c r="E1" s="102"/>
      <c r="F1" s="102"/>
      <c r="G1" s="103" t="s">
        <v>30</v>
      </c>
      <c r="H1" s="105" t="s">
        <v>31</v>
      </c>
      <c r="I1" s="3"/>
      <c r="J1" s="3"/>
      <c r="K1" s="100" t="s">
        <v>8</v>
      </c>
      <c r="L1" s="75"/>
    </row>
    <row r="2" spans="1:16" ht="17.25" thickTop="1" thickBot="1" x14ac:dyDescent="0.3">
      <c r="A2" s="58" t="s">
        <v>7</v>
      </c>
      <c r="B2" s="35">
        <v>2016</v>
      </c>
      <c r="C2" s="36">
        <v>2017</v>
      </c>
      <c r="D2" s="36">
        <v>2018</v>
      </c>
      <c r="E2" s="36">
        <v>2019</v>
      </c>
      <c r="F2" s="61">
        <v>2020</v>
      </c>
      <c r="G2" s="104"/>
      <c r="H2" s="106"/>
      <c r="I2" s="3"/>
      <c r="J2" s="3"/>
      <c r="K2" s="76"/>
      <c r="L2" s="3"/>
    </row>
    <row r="3" spans="1:16" ht="16.5" thickTop="1" x14ac:dyDescent="0.25">
      <c r="A3" s="59" t="s">
        <v>9</v>
      </c>
      <c r="B3" s="37">
        <v>1000000</v>
      </c>
      <c r="C3" s="38">
        <v>1200000</v>
      </c>
      <c r="D3" s="38">
        <v>900000</v>
      </c>
      <c r="E3" s="38">
        <v>900000</v>
      </c>
      <c r="F3" s="62">
        <v>600000</v>
      </c>
      <c r="G3" s="82">
        <f>SUM(B3:F3)/5</f>
        <v>920000</v>
      </c>
      <c r="H3" s="83">
        <f>SUM(E3:F3)/2</f>
        <v>750000</v>
      </c>
      <c r="I3" s="4"/>
      <c r="J3" s="4"/>
      <c r="K3" s="77" t="s">
        <v>45</v>
      </c>
      <c r="L3" s="4"/>
      <c r="P3" s="25"/>
    </row>
    <row r="4" spans="1:16" ht="16.5" thickBot="1" x14ac:dyDescent="0.3">
      <c r="A4" s="60" t="s">
        <v>6</v>
      </c>
      <c r="B4" s="39">
        <v>500000</v>
      </c>
      <c r="C4" s="40">
        <v>750000</v>
      </c>
      <c r="D4" s="40">
        <v>500000</v>
      </c>
      <c r="E4" s="40">
        <v>600000</v>
      </c>
      <c r="F4" s="63">
        <v>300000</v>
      </c>
      <c r="G4" s="84">
        <f>SUM(B4:F4)/5</f>
        <v>530000</v>
      </c>
      <c r="H4" s="85">
        <f>SUM(E4:F4)/2</f>
        <v>450000</v>
      </c>
      <c r="I4" s="4"/>
      <c r="J4" s="4"/>
      <c r="K4" s="78" t="s">
        <v>53</v>
      </c>
    </row>
    <row r="5" spans="1:16" ht="17.25" thickTop="1" thickBot="1" x14ac:dyDescent="0.3">
      <c r="A5" s="24" t="s">
        <v>24</v>
      </c>
      <c r="B5" s="28">
        <f t="shared" ref="B5:H5" si="0">+B4/B3</f>
        <v>0.5</v>
      </c>
      <c r="C5" s="29">
        <f t="shared" si="0"/>
        <v>0.625</v>
      </c>
      <c r="D5" s="29">
        <f t="shared" si="0"/>
        <v>0.55555555555555558</v>
      </c>
      <c r="E5" s="29">
        <f>+E4/E3</f>
        <v>0.66666666666666663</v>
      </c>
      <c r="F5" s="64">
        <f>+F4/F3</f>
        <v>0.5</v>
      </c>
      <c r="G5" s="86">
        <f t="shared" si="0"/>
        <v>0.57608695652173914</v>
      </c>
      <c r="H5" s="87">
        <f t="shared" si="0"/>
        <v>0.6</v>
      </c>
      <c r="I5" s="5"/>
      <c r="J5" s="5"/>
      <c r="K5" s="79" t="s">
        <v>46</v>
      </c>
      <c r="L5" s="5"/>
    </row>
    <row r="6" spans="1:16" ht="17.25" thickTop="1" thickBot="1" x14ac:dyDescent="0.3">
      <c r="A6" s="18" t="s">
        <v>10</v>
      </c>
      <c r="B6" s="26">
        <v>300000</v>
      </c>
      <c r="C6" s="27">
        <v>300000</v>
      </c>
      <c r="D6" s="27">
        <v>350000</v>
      </c>
      <c r="E6" s="27">
        <v>400000</v>
      </c>
      <c r="F6" s="65">
        <v>450000</v>
      </c>
      <c r="G6" s="88">
        <f>SUM(B6:F6)/5</f>
        <v>360000</v>
      </c>
      <c r="H6" s="89">
        <f t="shared" ref="H6:H26" si="1">SUM(E6:F6)/2</f>
        <v>425000</v>
      </c>
      <c r="I6" s="4"/>
      <c r="J6" s="4"/>
      <c r="K6" s="78" t="s">
        <v>47</v>
      </c>
      <c r="L6" s="4"/>
    </row>
    <row r="7" spans="1:16" ht="17.25" thickTop="1" thickBot="1" x14ac:dyDescent="0.3">
      <c r="A7" s="24" t="s">
        <v>13</v>
      </c>
      <c r="B7" s="28">
        <f t="shared" ref="B7:H7" si="2">+B6/B3</f>
        <v>0.3</v>
      </c>
      <c r="C7" s="29">
        <f t="shared" si="2"/>
        <v>0.25</v>
      </c>
      <c r="D7" s="29">
        <f t="shared" si="2"/>
        <v>0.3888888888888889</v>
      </c>
      <c r="E7" s="29">
        <f>+E6/E3</f>
        <v>0.44444444444444442</v>
      </c>
      <c r="F7" s="64">
        <f>+F6/F3</f>
        <v>0.75</v>
      </c>
      <c r="G7" s="86">
        <f t="shared" si="2"/>
        <v>0.39130434782608697</v>
      </c>
      <c r="H7" s="87">
        <f t="shared" si="2"/>
        <v>0.56666666666666665</v>
      </c>
      <c r="I7" s="5"/>
      <c r="J7" s="5"/>
      <c r="K7" s="79" t="s">
        <v>32</v>
      </c>
      <c r="L7" s="5"/>
    </row>
    <row r="8" spans="1:16" ht="17.25" thickTop="1" thickBot="1" x14ac:dyDescent="0.3">
      <c r="A8" s="18" t="s">
        <v>11</v>
      </c>
      <c r="B8" s="26">
        <v>100000</v>
      </c>
      <c r="C8" s="27">
        <v>150000</v>
      </c>
      <c r="D8" s="27">
        <v>120000</v>
      </c>
      <c r="E8" s="30">
        <v>110000</v>
      </c>
      <c r="F8" s="65">
        <v>90000</v>
      </c>
      <c r="G8" s="88">
        <f>SUM(B8:F8)/5</f>
        <v>114000</v>
      </c>
      <c r="H8" s="89">
        <f t="shared" si="1"/>
        <v>100000</v>
      </c>
      <c r="I8" s="12"/>
      <c r="J8" s="12"/>
      <c r="K8" s="78" t="s">
        <v>25</v>
      </c>
      <c r="L8" s="4"/>
    </row>
    <row r="9" spans="1:16" ht="17.25" thickTop="1" thickBot="1" x14ac:dyDescent="0.3">
      <c r="A9" s="24" t="s">
        <v>12</v>
      </c>
      <c r="B9" s="28">
        <f t="shared" ref="B9:H9" si="3">+B8/B3</f>
        <v>0.1</v>
      </c>
      <c r="C9" s="29">
        <f t="shared" si="3"/>
        <v>0.125</v>
      </c>
      <c r="D9" s="29">
        <f t="shared" si="3"/>
        <v>0.13333333333333333</v>
      </c>
      <c r="E9" s="29">
        <f>+E8/E3</f>
        <v>0.12222222222222222</v>
      </c>
      <c r="F9" s="64">
        <f>+F8/F3</f>
        <v>0.15</v>
      </c>
      <c r="G9" s="86">
        <f t="shared" si="3"/>
        <v>0.12391304347826088</v>
      </c>
      <c r="H9" s="87">
        <f t="shared" si="3"/>
        <v>0.13333333333333333</v>
      </c>
      <c r="I9" s="5"/>
      <c r="J9" s="5"/>
      <c r="K9" s="79" t="s">
        <v>48</v>
      </c>
      <c r="L9" s="5"/>
    </row>
    <row r="10" spans="1:16" ht="16.5" thickTop="1" x14ac:dyDescent="0.25">
      <c r="A10" s="58" t="s">
        <v>40</v>
      </c>
      <c r="B10" s="41">
        <v>15000000</v>
      </c>
      <c r="C10" s="42">
        <v>14000000</v>
      </c>
      <c r="D10" s="42">
        <v>18000000</v>
      </c>
      <c r="E10" s="42">
        <v>22000000</v>
      </c>
      <c r="F10" s="66">
        <v>20000000</v>
      </c>
      <c r="G10" s="82">
        <f>SUM(B10:F10)/5</f>
        <v>17800000</v>
      </c>
      <c r="H10" s="83">
        <f t="shared" si="1"/>
        <v>21000000</v>
      </c>
      <c r="K10" s="77" t="s">
        <v>49</v>
      </c>
    </row>
    <row r="11" spans="1:16" ht="15.75" x14ac:dyDescent="0.25">
      <c r="A11" s="59" t="s">
        <v>17</v>
      </c>
      <c r="B11" s="43">
        <v>10000</v>
      </c>
      <c r="C11" s="44">
        <v>15000</v>
      </c>
      <c r="D11" s="44">
        <v>20000</v>
      </c>
      <c r="E11" s="45">
        <v>10000</v>
      </c>
      <c r="F11" s="67">
        <v>7000</v>
      </c>
      <c r="G11" s="90">
        <f>SUM(B11:F11)/5</f>
        <v>12400</v>
      </c>
      <c r="H11" s="91">
        <f t="shared" si="1"/>
        <v>8500</v>
      </c>
      <c r="K11" s="80" t="s">
        <v>26</v>
      </c>
    </row>
    <row r="12" spans="1:16" ht="16.5" thickBot="1" x14ac:dyDescent="0.3">
      <c r="A12" s="60" t="s">
        <v>18</v>
      </c>
      <c r="B12" s="46">
        <v>5000</v>
      </c>
      <c r="C12" s="47">
        <v>5000</v>
      </c>
      <c r="D12" s="47">
        <v>7000</v>
      </c>
      <c r="E12" s="48">
        <v>6000</v>
      </c>
      <c r="F12" s="68">
        <v>5000</v>
      </c>
      <c r="G12" s="84">
        <f t="shared" ref="G12:G26" si="4">SUM(B12:F12)/5</f>
        <v>5600</v>
      </c>
      <c r="H12" s="85">
        <f t="shared" si="1"/>
        <v>5500</v>
      </c>
      <c r="K12" s="80" t="s">
        <v>27</v>
      </c>
    </row>
    <row r="13" spans="1:16" ht="17.25" thickTop="1" thickBot="1" x14ac:dyDescent="0.3">
      <c r="A13" s="24" t="s">
        <v>44</v>
      </c>
      <c r="B13" s="31">
        <f>+B11-B12</f>
        <v>5000</v>
      </c>
      <c r="C13" s="32">
        <f>+C11-C12</f>
        <v>10000</v>
      </c>
      <c r="D13" s="32">
        <f>+D11-D12</f>
        <v>13000</v>
      </c>
      <c r="E13" s="32">
        <f>+E11-E12</f>
        <v>4000</v>
      </c>
      <c r="F13" s="69">
        <f>+F11-F12</f>
        <v>2000</v>
      </c>
      <c r="G13" s="92">
        <f t="shared" si="4"/>
        <v>6800</v>
      </c>
      <c r="H13" s="93">
        <f t="shared" si="1"/>
        <v>3000</v>
      </c>
      <c r="K13" s="81" t="s">
        <v>33</v>
      </c>
    </row>
    <row r="14" spans="1:16" ht="17.25" thickTop="1" thickBot="1" x14ac:dyDescent="0.3">
      <c r="A14" s="24" t="s">
        <v>14</v>
      </c>
      <c r="B14" s="31">
        <f>+B10+B13</f>
        <v>15005000</v>
      </c>
      <c r="C14" s="32">
        <f>+C10+C13</f>
        <v>14010000</v>
      </c>
      <c r="D14" s="32">
        <f>+D10+D13</f>
        <v>18013000</v>
      </c>
      <c r="E14" s="32">
        <f>+E10+E13</f>
        <v>22004000</v>
      </c>
      <c r="F14" s="69">
        <f>+F10+F13</f>
        <v>20002000</v>
      </c>
      <c r="G14" s="92">
        <f t="shared" si="4"/>
        <v>17806800</v>
      </c>
      <c r="H14" s="93">
        <f t="shared" si="1"/>
        <v>21003000</v>
      </c>
      <c r="K14" s="80" t="s">
        <v>50</v>
      </c>
    </row>
    <row r="15" spans="1:16" ht="16.5" thickTop="1" x14ac:dyDescent="0.25">
      <c r="A15" s="58" t="s">
        <v>15</v>
      </c>
      <c r="B15" s="49">
        <v>10000</v>
      </c>
      <c r="C15" s="50">
        <v>10000</v>
      </c>
      <c r="D15" s="50">
        <v>15000</v>
      </c>
      <c r="E15" s="50">
        <v>20000</v>
      </c>
      <c r="F15" s="70">
        <v>50000</v>
      </c>
      <c r="G15" s="82">
        <f t="shared" si="4"/>
        <v>21000</v>
      </c>
      <c r="H15" s="83">
        <f t="shared" si="1"/>
        <v>35000</v>
      </c>
      <c r="K15" s="80" t="s">
        <v>51</v>
      </c>
    </row>
    <row r="16" spans="1:16" ht="16.5" thickBot="1" x14ac:dyDescent="0.3">
      <c r="A16" s="60" t="s">
        <v>16</v>
      </c>
      <c r="B16" s="51">
        <v>20000</v>
      </c>
      <c r="C16" s="52">
        <v>20000</v>
      </c>
      <c r="D16" s="52">
        <v>20000</v>
      </c>
      <c r="E16" s="52">
        <v>20000</v>
      </c>
      <c r="F16" s="71">
        <v>70000</v>
      </c>
      <c r="G16" s="84">
        <f t="shared" si="4"/>
        <v>30000</v>
      </c>
      <c r="H16" s="85">
        <f t="shared" si="1"/>
        <v>45000</v>
      </c>
      <c r="K16" s="80" t="s">
        <v>52</v>
      </c>
    </row>
    <row r="17" spans="1:25" ht="17.25" thickTop="1" thickBot="1" x14ac:dyDescent="0.3">
      <c r="A17" s="24" t="s">
        <v>19</v>
      </c>
      <c r="B17" s="31">
        <f>+B16-B15</f>
        <v>10000</v>
      </c>
      <c r="C17" s="32">
        <f>+C16-C15</f>
        <v>10000</v>
      </c>
      <c r="D17" s="32">
        <f>+D16-D15</f>
        <v>5000</v>
      </c>
      <c r="E17" s="32">
        <f>+E16-E15</f>
        <v>0</v>
      </c>
      <c r="F17" s="69">
        <f>+F16-F15</f>
        <v>20000</v>
      </c>
      <c r="G17" s="92">
        <f t="shared" si="4"/>
        <v>9000</v>
      </c>
      <c r="H17" s="93">
        <f t="shared" si="1"/>
        <v>10000</v>
      </c>
      <c r="K17" s="80" t="s">
        <v>28</v>
      </c>
    </row>
    <row r="18" spans="1:25" ht="17.25" thickTop="1" thickBot="1" x14ac:dyDescent="0.3">
      <c r="A18" s="18" t="s">
        <v>20</v>
      </c>
      <c r="B18" s="53">
        <v>5000000</v>
      </c>
      <c r="C18" s="54">
        <v>3000000</v>
      </c>
      <c r="D18" s="54">
        <v>1000000</v>
      </c>
      <c r="E18" s="54">
        <v>500000</v>
      </c>
      <c r="F18" s="72">
        <v>7000000</v>
      </c>
      <c r="G18" s="94">
        <f t="shared" si="4"/>
        <v>3300000</v>
      </c>
      <c r="H18" s="95">
        <f t="shared" si="1"/>
        <v>3750000</v>
      </c>
      <c r="K18" s="80" t="s">
        <v>34</v>
      </c>
    </row>
    <row r="19" spans="1:25" ht="17.25" thickTop="1" thickBot="1" x14ac:dyDescent="0.3">
      <c r="A19" s="24" t="s">
        <v>41</v>
      </c>
      <c r="B19" s="31">
        <f>B14-B18</f>
        <v>10005000</v>
      </c>
      <c r="C19" s="32">
        <f>C14-C18</f>
        <v>11010000</v>
      </c>
      <c r="D19" s="32">
        <f>D14-D18</f>
        <v>17013000</v>
      </c>
      <c r="E19" s="32">
        <f>E14-E18</f>
        <v>21504000</v>
      </c>
      <c r="F19" s="69">
        <f>F14-F18</f>
        <v>13002000</v>
      </c>
      <c r="G19" s="92">
        <f t="shared" si="4"/>
        <v>14506800</v>
      </c>
      <c r="H19" s="93">
        <f t="shared" si="1"/>
        <v>17253000</v>
      </c>
      <c r="K19" s="80" t="s">
        <v>35</v>
      </c>
    </row>
    <row r="20" spans="1:25" ht="16.5" thickTop="1" x14ac:dyDescent="0.25">
      <c r="A20" s="58" t="s">
        <v>3</v>
      </c>
      <c r="B20" s="55">
        <v>5000000</v>
      </c>
      <c r="C20" s="56">
        <v>7000000</v>
      </c>
      <c r="D20" s="56">
        <v>8000000</v>
      </c>
      <c r="E20" s="56">
        <v>9000000</v>
      </c>
      <c r="F20" s="73">
        <v>7000000</v>
      </c>
      <c r="G20" s="82">
        <f>SUM(B20:F20)/5</f>
        <v>7200000</v>
      </c>
      <c r="H20" s="83">
        <f>SUM(E20:F20)/2</f>
        <v>8000000</v>
      </c>
      <c r="K20" s="80" t="s">
        <v>36</v>
      </c>
    </row>
    <row r="21" spans="1:25" ht="16.5" thickBot="1" x14ac:dyDescent="0.3">
      <c r="A21" s="60" t="s">
        <v>4</v>
      </c>
      <c r="B21" s="39">
        <v>2000000</v>
      </c>
      <c r="C21" s="40">
        <v>2000000</v>
      </c>
      <c r="D21" s="40">
        <v>2000000</v>
      </c>
      <c r="E21" s="40">
        <v>2000000</v>
      </c>
      <c r="F21" s="63">
        <v>3000000</v>
      </c>
      <c r="G21" s="84">
        <f>SUM(B21:F21)/5</f>
        <v>2200000</v>
      </c>
      <c r="H21" s="85">
        <f>SUM(E21:F21)/2</f>
        <v>2500000</v>
      </c>
      <c r="K21" s="80" t="s">
        <v>37</v>
      </c>
    </row>
    <row r="22" spans="1:25" ht="17.25" thickTop="1" thickBot="1" x14ac:dyDescent="0.3">
      <c r="A22" s="24" t="s">
        <v>21</v>
      </c>
      <c r="B22" s="31">
        <f>B20-B21</f>
        <v>3000000</v>
      </c>
      <c r="C22" s="32">
        <f t="shared" ref="C22:F22" si="5">C20-C21</f>
        <v>5000000</v>
      </c>
      <c r="D22" s="32">
        <f t="shared" si="5"/>
        <v>6000000</v>
      </c>
      <c r="E22" s="32">
        <f t="shared" si="5"/>
        <v>7000000</v>
      </c>
      <c r="F22" s="69">
        <f t="shared" si="5"/>
        <v>4000000</v>
      </c>
      <c r="G22" s="92">
        <f>SUM(B22:F22)/5</f>
        <v>5000000</v>
      </c>
      <c r="H22" s="93">
        <f>SUM(E22:F22)/2</f>
        <v>5500000</v>
      </c>
      <c r="K22" s="80" t="s">
        <v>54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  <c r="Y22" s="107"/>
    </row>
    <row r="23" spans="1:25" ht="17.25" thickTop="1" thickBot="1" x14ac:dyDescent="0.3">
      <c r="A23" s="24" t="s">
        <v>5</v>
      </c>
      <c r="B23" s="31">
        <f>B20/B21</f>
        <v>2.5</v>
      </c>
      <c r="C23" s="32">
        <f t="shared" ref="C23:F23" si="6">C20/C21</f>
        <v>3.5</v>
      </c>
      <c r="D23" s="32">
        <f t="shared" si="6"/>
        <v>4</v>
      </c>
      <c r="E23" s="32">
        <f t="shared" si="6"/>
        <v>4.5</v>
      </c>
      <c r="F23" s="69">
        <f t="shared" si="6"/>
        <v>2.3333333333333335</v>
      </c>
      <c r="G23" s="96">
        <f>SUM(B23:F23)/5</f>
        <v>3.3666666666666663</v>
      </c>
      <c r="H23" s="97">
        <f>SUM(E23:F23)/2</f>
        <v>3.416666666666667</v>
      </c>
      <c r="K23" s="80" t="s">
        <v>38</v>
      </c>
    </row>
    <row r="24" spans="1:25" ht="16.5" thickTop="1" x14ac:dyDescent="0.25">
      <c r="A24" s="58" t="s">
        <v>1</v>
      </c>
      <c r="B24" s="49">
        <v>20000000</v>
      </c>
      <c r="C24" s="56">
        <v>25000000</v>
      </c>
      <c r="D24" s="50">
        <v>30000000</v>
      </c>
      <c r="E24" s="50">
        <v>45000000</v>
      </c>
      <c r="F24" s="70">
        <v>35000000</v>
      </c>
      <c r="G24" s="82">
        <f t="shared" si="4"/>
        <v>31000000</v>
      </c>
      <c r="H24" s="83">
        <f t="shared" si="1"/>
        <v>40000000</v>
      </c>
      <c r="K24" s="80" t="s">
        <v>36</v>
      </c>
    </row>
    <row r="25" spans="1:25" ht="15.75" x14ac:dyDescent="0.25">
      <c r="A25" s="59" t="s">
        <v>2</v>
      </c>
      <c r="B25" s="57">
        <v>5000000</v>
      </c>
      <c r="C25" s="57">
        <v>5000000</v>
      </c>
      <c r="D25" s="57">
        <v>5000000</v>
      </c>
      <c r="E25" s="57">
        <v>5000000</v>
      </c>
      <c r="F25" s="57">
        <v>5000000</v>
      </c>
      <c r="G25" s="90">
        <f t="shared" si="4"/>
        <v>5000000</v>
      </c>
      <c r="H25" s="91">
        <f t="shared" si="1"/>
        <v>5000000</v>
      </c>
      <c r="K25" s="80" t="s">
        <v>39</v>
      </c>
    </row>
    <row r="26" spans="1:25" ht="16.5" thickBot="1" x14ac:dyDescent="0.3">
      <c r="A26" s="60" t="s">
        <v>0</v>
      </c>
      <c r="B26" s="51">
        <v>1000000</v>
      </c>
      <c r="C26" s="51">
        <v>1000000</v>
      </c>
      <c r="D26" s="51">
        <v>1000000</v>
      </c>
      <c r="E26" s="51">
        <v>1000000</v>
      </c>
      <c r="F26" s="51">
        <v>1000000</v>
      </c>
      <c r="G26" s="84">
        <f t="shared" si="4"/>
        <v>1000000</v>
      </c>
      <c r="H26" s="85">
        <f t="shared" si="1"/>
        <v>1000000</v>
      </c>
      <c r="K26" s="81" t="s">
        <v>29</v>
      </c>
    </row>
    <row r="27" spans="1:25" ht="17.25" thickTop="1" thickBot="1" x14ac:dyDescent="0.3">
      <c r="A27" s="24" t="s">
        <v>22</v>
      </c>
      <c r="B27" s="33">
        <f>(1-B8/B3-(10*(B25/(B25+B24))*(B8/B3)))*(B3/B24)*(B25/B26)</f>
        <v>0.17499999999999999</v>
      </c>
      <c r="C27" s="34">
        <f>(1-C8/C3-(10*(C25/(C25+C24))*(C8/C3)))*(C3/C24)*(C25/C26)</f>
        <v>0.16000000000000003</v>
      </c>
      <c r="D27" s="34">
        <f>(1-D8/D3-(10*(D25/(D25+D24))*(D8/D3)))*(D3/D24)*(D25/D26)</f>
        <v>0.10142857142857142</v>
      </c>
      <c r="E27" s="34">
        <f t="shared" ref="E27:F27" si="7">(1-E8/E3-(10*(E25/(E25+E24))*(E8/E3)))*(E3/E24)*(E25/E26)</f>
        <v>7.5555555555555556E-2</v>
      </c>
      <c r="F27" s="74">
        <f t="shared" si="7"/>
        <v>5.6785714285714287E-2</v>
      </c>
      <c r="G27" s="98">
        <f>SUM(B27:F27)/5</f>
        <v>0.11375396825396826</v>
      </c>
      <c r="H27" s="99">
        <f>SUM(E27:F27)/2</f>
        <v>6.6170634920634921E-2</v>
      </c>
      <c r="K27" s="81" t="s">
        <v>55</v>
      </c>
      <c r="N27" s="1"/>
      <c r="O27" s="1"/>
      <c r="P27" s="1"/>
      <c r="Q27" s="1"/>
      <c r="R27" s="1"/>
      <c r="S27" s="1"/>
    </row>
    <row r="28" spans="1:25" ht="17.25" thickTop="1" thickBot="1" x14ac:dyDescent="0.3">
      <c r="B28" s="2"/>
      <c r="C28" s="2"/>
      <c r="D28" s="2"/>
      <c r="E28" s="2"/>
      <c r="F28" s="2"/>
      <c r="G28" s="23"/>
      <c r="H28" s="2"/>
    </row>
    <row r="29" spans="1:25" ht="15.75" x14ac:dyDescent="0.25">
      <c r="A29" s="19" t="s">
        <v>42</v>
      </c>
      <c r="B29" s="20"/>
    </row>
    <row r="30" spans="1:25" ht="16.5" thickBot="1" x14ac:dyDescent="0.3">
      <c r="A30" s="21" t="s">
        <v>23</v>
      </c>
      <c r="B30" s="22"/>
    </row>
    <row r="43" spans="2:20" ht="15.75" x14ac:dyDescent="0.25">
      <c r="B43" s="6"/>
      <c r="C43" s="6"/>
      <c r="D43" s="6"/>
      <c r="E43" s="6"/>
      <c r="F43" s="6"/>
      <c r="G43" s="6"/>
      <c r="H43" s="6"/>
      <c r="I43" s="6"/>
      <c r="J43" s="6"/>
      <c r="N43" s="6"/>
      <c r="O43" s="6"/>
      <c r="P43" s="6"/>
      <c r="Q43" s="6"/>
      <c r="R43" s="6"/>
      <c r="S43" s="6"/>
      <c r="T43" s="6"/>
    </row>
    <row r="44" spans="2:20" ht="15.75" x14ac:dyDescent="0.25">
      <c r="G44" s="6"/>
      <c r="H44" s="6"/>
      <c r="I44" s="6"/>
      <c r="J44" s="6"/>
    </row>
    <row r="45" spans="2:20" ht="15.75" x14ac:dyDescent="0.25">
      <c r="B45" s="6"/>
      <c r="D45" s="6"/>
      <c r="E45" s="2"/>
      <c r="G45" s="6"/>
      <c r="H45" s="6"/>
      <c r="I45" s="6"/>
      <c r="J45" s="6"/>
    </row>
    <row r="46" spans="2:20" ht="15.75" x14ac:dyDescent="0.25">
      <c r="B46" s="6"/>
      <c r="C46" s="6"/>
      <c r="D46" s="6"/>
      <c r="E46" s="8"/>
      <c r="G46" s="6"/>
      <c r="H46" s="8"/>
      <c r="I46" s="7"/>
      <c r="J46" s="7"/>
      <c r="K46" s="8"/>
    </row>
    <row r="47" spans="2:20" ht="15.75" x14ac:dyDescent="0.25">
      <c r="B47" s="6"/>
      <c r="C47" s="6"/>
      <c r="D47" s="6"/>
      <c r="E47" s="8"/>
      <c r="G47" s="6"/>
      <c r="H47" s="8"/>
      <c r="I47" s="13"/>
      <c r="J47" s="13"/>
      <c r="K47" s="8"/>
    </row>
    <row r="48" spans="2:20" ht="15.75" x14ac:dyDescent="0.25">
      <c r="B48" s="6"/>
      <c r="C48" s="6"/>
      <c r="D48" s="6"/>
      <c r="E48" s="8"/>
      <c r="F48" s="6"/>
      <c r="G48" s="6"/>
      <c r="H48" s="8"/>
      <c r="I48" s="13"/>
      <c r="J48" s="13"/>
      <c r="K48" s="8"/>
    </row>
    <row r="49" spans="2:13" ht="16.5" thickBot="1" x14ac:dyDescent="0.3">
      <c r="B49" s="6"/>
      <c r="C49" s="9"/>
      <c r="D49" s="9"/>
      <c r="E49" s="10"/>
      <c r="F49" s="9"/>
      <c r="G49" s="9"/>
      <c r="H49" s="10"/>
      <c r="I49" s="14"/>
      <c r="J49" s="14"/>
      <c r="K49" s="10"/>
      <c r="L49" s="13"/>
      <c r="M49" s="13"/>
    </row>
    <row r="50" spans="2:13" ht="16.5" thickTop="1" x14ac:dyDescent="0.25">
      <c r="B50" s="6"/>
      <c r="C50" s="6"/>
      <c r="D50" s="6"/>
      <c r="E50" s="8"/>
      <c r="F50" s="6"/>
      <c r="G50" s="6"/>
      <c r="H50" s="8"/>
      <c r="I50" s="7"/>
      <c r="J50" s="7"/>
      <c r="K50" s="8"/>
    </row>
    <row r="51" spans="2:13" ht="15.75" x14ac:dyDescent="0.25">
      <c r="B51" s="6"/>
      <c r="C51" s="6"/>
      <c r="D51" s="6"/>
      <c r="E51" s="6"/>
      <c r="F51" s="6"/>
      <c r="G51" s="6"/>
      <c r="H51" s="8"/>
      <c r="I51" s="7"/>
      <c r="J51" s="7"/>
      <c r="K51" s="8"/>
    </row>
    <row r="52" spans="2:13" ht="15.75" x14ac:dyDescent="0.25">
      <c r="B52" s="6"/>
      <c r="D52" s="6"/>
      <c r="E52" s="8"/>
      <c r="G52" s="6"/>
      <c r="H52" s="8"/>
      <c r="I52" s="7"/>
      <c r="J52" s="7"/>
      <c r="K52" s="8"/>
    </row>
    <row r="53" spans="2:13" ht="16.5" thickBot="1" x14ac:dyDescent="0.3">
      <c r="B53" s="6"/>
      <c r="C53" s="6"/>
      <c r="D53" s="6"/>
      <c r="E53" s="6"/>
      <c r="F53" s="6"/>
      <c r="G53" s="6"/>
      <c r="H53" s="10"/>
      <c r="I53" s="13"/>
      <c r="J53" s="13"/>
      <c r="K53" s="10"/>
    </row>
    <row r="54" spans="2:13" ht="16.5" thickTop="1" x14ac:dyDescent="0.25">
      <c r="G54" s="6"/>
      <c r="I54" s="7"/>
      <c r="J54" s="7"/>
    </row>
    <row r="55" spans="2:13" ht="15.75" x14ac:dyDescent="0.25">
      <c r="B55" s="6"/>
      <c r="C55" s="6"/>
      <c r="D55" s="6"/>
      <c r="E55" s="6"/>
      <c r="H55" s="8"/>
      <c r="I55" s="13"/>
      <c r="J55" s="13"/>
      <c r="K55" s="8"/>
    </row>
    <row r="56" spans="2:13" ht="15.75" x14ac:dyDescent="0.25">
      <c r="B56" s="6"/>
      <c r="C56" s="6"/>
      <c r="D56" s="6"/>
      <c r="E56" s="6"/>
      <c r="F56" s="6"/>
      <c r="H56" s="8"/>
      <c r="I56" s="6"/>
      <c r="J56" s="6"/>
      <c r="K56" s="8"/>
    </row>
    <row r="57" spans="2:13" ht="15.75" x14ac:dyDescent="0.25">
      <c r="B57" s="6"/>
      <c r="D57" s="6"/>
      <c r="E57" s="6"/>
      <c r="F57" s="6"/>
      <c r="G57" s="6"/>
      <c r="H57" s="8"/>
      <c r="I57" s="6"/>
      <c r="J57" s="6"/>
      <c r="K57" s="8"/>
    </row>
    <row r="58" spans="2:13" ht="15.75" x14ac:dyDescent="0.25">
      <c r="B58" s="6"/>
      <c r="C58" s="6"/>
      <c r="D58" s="6"/>
      <c r="G58" s="6"/>
      <c r="H58" s="8"/>
      <c r="I58" s="6"/>
      <c r="J58" s="6"/>
    </row>
    <row r="59" spans="2:13" ht="16.5" thickBot="1" x14ac:dyDescent="0.3">
      <c r="C59" s="6"/>
      <c r="D59" s="6"/>
      <c r="E59" s="16"/>
      <c r="F59" s="11"/>
      <c r="G59" s="15"/>
      <c r="H59" s="16"/>
      <c r="I59" s="11"/>
      <c r="J59" s="11"/>
      <c r="K59" s="15"/>
    </row>
    <row r="60" spans="2:13" ht="16.5" thickTop="1" x14ac:dyDescent="0.25">
      <c r="B60" s="6"/>
      <c r="C60" s="6"/>
      <c r="D60" s="6"/>
      <c r="E60" s="6"/>
      <c r="F60" s="6"/>
      <c r="G60" s="6"/>
      <c r="H60" s="8"/>
      <c r="I60" s="6"/>
      <c r="J60" s="6"/>
    </row>
    <row r="61" spans="2:13" ht="15.75" x14ac:dyDescent="0.25">
      <c r="B61" s="6"/>
      <c r="C61" s="6"/>
      <c r="D61" s="6"/>
      <c r="E61" s="6"/>
      <c r="F61" s="6"/>
      <c r="G61" s="6"/>
      <c r="H61" s="8"/>
      <c r="I61" s="6"/>
      <c r="J61" s="6"/>
    </row>
    <row r="62" spans="2:13" ht="15.75" x14ac:dyDescent="0.25">
      <c r="B62" s="6"/>
      <c r="C62" s="6"/>
      <c r="D62" s="6"/>
      <c r="E62" s="6"/>
      <c r="F62" s="6"/>
      <c r="G62" s="6"/>
      <c r="H62" s="6"/>
      <c r="I62" s="6"/>
      <c r="J62" s="6"/>
    </row>
    <row r="63" spans="2:13" ht="15.75" x14ac:dyDescent="0.25">
      <c r="B63" s="2"/>
      <c r="C63" s="6"/>
      <c r="D63" s="6"/>
      <c r="E63" s="6"/>
      <c r="F63" s="6"/>
      <c r="G63" s="6"/>
      <c r="H63" s="6"/>
      <c r="I63" s="6"/>
      <c r="J63" s="6"/>
    </row>
    <row r="64" spans="2:13" ht="15.75" x14ac:dyDescent="0.25">
      <c r="B64" s="2"/>
      <c r="C64" s="6"/>
      <c r="D64" s="6"/>
      <c r="E64" s="6"/>
      <c r="F64" s="6"/>
      <c r="G64" s="6"/>
      <c r="H64" s="6"/>
      <c r="I64" s="6"/>
      <c r="J64" s="6"/>
    </row>
    <row r="65" spans="2:20" ht="15.75" x14ac:dyDescent="0.25">
      <c r="B65" s="6"/>
      <c r="C65" s="6"/>
      <c r="D65" s="6"/>
      <c r="E65" s="6"/>
      <c r="F65" s="6"/>
      <c r="G65" s="6"/>
      <c r="H65" s="6"/>
      <c r="I65" s="6"/>
      <c r="J65" s="6"/>
    </row>
    <row r="66" spans="2:20" ht="15.75" x14ac:dyDescent="0.25">
      <c r="B66" s="6"/>
      <c r="C66" s="6"/>
      <c r="D66" s="6"/>
      <c r="E66" s="6"/>
      <c r="F66" s="6"/>
      <c r="G66" s="6"/>
      <c r="H66" s="6"/>
      <c r="I66" s="6"/>
      <c r="J66" s="6"/>
    </row>
    <row r="67" spans="2:20" ht="15.75" x14ac:dyDescent="0.25">
      <c r="B67" s="6"/>
      <c r="C67" s="6"/>
      <c r="D67" s="6"/>
      <c r="E67" s="6"/>
      <c r="F67" s="6"/>
      <c r="G67" s="6"/>
      <c r="H67" s="6"/>
      <c r="I67" s="6"/>
      <c r="J67" s="6"/>
    </row>
    <row r="68" spans="2:20" ht="15.75" x14ac:dyDescent="0.25">
      <c r="B68" s="6"/>
      <c r="C68" s="6"/>
      <c r="D68" s="6"/>
      <c r="E68" s="6"/>
      <c r="F68" s="6"/>
      <c r="G68" s="6"/>
      <c r="H68" s="6"/>
      <c r="I68" s="6"/>
      <c r="J68" s="6"/>
    </row>
    <row r="70" spans="2:20" ht="15.75" x14ac:dyDescent="0.25">
      <c r="L70" s="6"/>
      <c r="M70" s="6"/>
      <c r="N70" s="6"/>
      <c r="O70" s="6"/>
      <c r="P70" s="6"/>
      <c r="Q70" s="6"/>
      <c r="R70" s="6"/>
      <c r="S70" s="6"/>
      <c r="T70" s="6"/>
    </row>
    <row r="71" spans="2:20" ht="15.75" x14ac:dyDescent="0.25">
      <c r="L71" s="6"/>
      <c r="M71" s="6"/>
      <c r="N71" s="6"/>
      <c r="O71" s="6"/>
      <c r="P71" s="6"/>
      <c r="Q71" s="6"/>
      <c r="R71" s="6"/>
      <c r="S71" s="6"/>
      <c r="T71" s="6"/>
    </row>
    <row r="72" spans="2:20" ht="15.75" x14ac:dyDescent="0.25">
      <c r="B72" s="6"/>
      <c r="C72" s="6"/>
      <c r="D72" s="6"/>
      <c r="E72" s="6"/>
      <c r="F72" s="6"/>
      <c r="G72" s="6"/>
    </row>
    <row r="73" spans="2:20" ht="15.75" x14ac:dyDescent="0.25">
      <c r="B73" s="6"/>
      <c r="C73" s="6"/>
      <c r="D73" s="6"/>
      <c r="E73" s="6"/>
      <c r="F73" s="6"/>
      <c r="G73" s="6"/>
    </row>
    <row r="74" spans="2:20" ht="15.75" x14ac:dyDescent="0.25">
      <c r="B74" s="6"/>
      <c r="C74" s="6"/>
      <c r="D74" s="6"/>
      <c r="E74" s="6"/>
      <c r="F74" s="6"/>
      <c r="G74" s="6"/>
    </row>
    <row r="75" spans="2:20" ht="15.75" x14ac:dyDescent="0.25">
      <c r="B75" s="6"/>
      <c r="C75" s="6"/>
      <c r="D75" s="6"/>
      <c r="E75" s="6"/>
      <c r="F75" s="6"/>
      <c r="G75" s="6"/>
    </row>
    <row r="76" spans="2:20" ht="15.75" x14ac:dyDescent="0.25">
      <c r="B76" s="6"/>
      <c r="C76" s="6"/>
      <c r="D76" s="6"/>
      <c r="E76" s="6"/>
      <c r="F76" s="6"/>
      <c r="G76" s="6"/>
    </row>
    <row r="77" spans="2:20" ht="15.75" x14ac:dyDescent="0.25">
      <c r="B77" s="6"/>
      <c r="C77" s="6"/>
      <c r="D77" s="6"/>
      <c r="E77" s="6"/>
      <c r="F77" s="6"/>
      <c r="G77" s="6"/>
    </row>
    <row r="78" spans="2:20" ht="15.75" x14ac:dyDescent="0.25">
      <c r="B78" s="6"/>
      <c r="C78" s="6"/>
      <c r="D78" s="6"/>
      <c r="E78" s="6"/>
      <c r="F78" s="6"/>
      <c r="G78" s="6"/>
    </row>
    <row r="79" spans="2:20" ht="15.75" x14ac:dyDescent="0.25">
      <c r="B79" s="6"/>
      <c r="C79" s="6"/>
      <c r="D79" s="6"/>
      <c r="E79" s="6"/>
      <c r="F79" s="6"/>
      <c r="G79" s="6"/>
    </row>
    <row r="80" spans="2:20" ht="15.75" x14ac:dyDescent="0.25">
      <c r="B80" s="6"/>
      <c r="C80" s="6"/>
      <c r="D80" s="6"/>
      <c r="E80" s="6"/>
      <c r="F80" s="6"/>
      <c r="G80" s="6"/>
    </row>
    <row r="81" spans="2:7" ht="15.75" x14ac:dyDescent="0.25">
      <c r="B81" s="6"/>
      <c r="C81" s="6"/>
      <c r="D81" s="6"/>
      <c r="E81" s="6"/>
      <c r="F81" s="6"/>
      <c r="G81" s="6"/>
    </row>
    <row r="82" spans="2:7" ht="15.75" x14ac:dyDescent="0.25">
      <c r="B82" s="6"/>
      <c r="C82" s="6"/>
      <c r="D82" s="6"/>
      <c r="E82" s="6"/>
      <c r="F82" s="6"/>
      <c r="G82" s="6"/>
    </row>
    <row r="83" spans="2:7" ht="15.75" x14ac:dyDescent="0.25">
      <c r="B83" s="6"/>
      <c r="C83" s="6"/>
      <c r="D83" s="6"/>
      <c r="E83" s="6"/>
      <c r="F83" s="6"/>
      <c r="G83" s="6"/>
    </row>
    <row r="84" spans="2:7" ht="15.75" x14ac:dyDescent="0.25">
      <c r="B84" s="6"/>
      <c r="C84" s="6"/>
      <c r="D84" s="6"/>
      <c r="E84" s="6"/>
      <c r="F84" s="6"/>
      <c r="G84" s="6"/>
    </row>
    <row r="85" spans="2:7" ht="15.75" x14ac:dyDescent="0.25">
      <c r="B85" s="6"/>
      <c r="C85" s="6"/>
      <c r="D85" s="6"/>
      <c r="E85" s="6"/>
      <c r="F85" s="6"/>
      <c r="G85" s="6"/>
    </row>
    <row r="86" spans="2:7" ht="15.75" x14ac:dyDescent="0.25">
      <c r="B86" s="6"/>
      <c r="C86" s="6"/>
      <c r="D86" s="6"/>
      <c r="E86" s="6"/>
      <c r="F86" s="6"/>
      <c r="G86" s="6"/>
    </row>
    <row r="87" spans="2:7" ht="15.75" x14ac:dyDescent="0.25">
      <c r="B87" s="6"/>
      <c r="C87" s="6"/>
      <c r="D87" s="6"/>
      <c r="E87" s="6"/>
      <c r="F87" s="6"/>
      <c r="G87" s="6"/>
    </row>
    <row r="88" spans="2:7" ht="15.75" x14ac:dyDescent="0.25">
      <c r="B88" s="6"/>
      <c r="C88" s="6"/>
      <c r="D88" s="6"/>
      <c r="E88" s="6"/>
      <c r="F88" s="6"/>
      <c r="G88" s="6"/>
    </row>
    <row r="89" spans="2:7" ht="15.75" x14ac:dyDescent="0.25">
      <c r="B89" s="6"/>
      <c r="C89" s="6"/>
      <c r="D89" s="6"/>
      <c r="E89" s="6"/>
      <c r="F89" s="6"/>
      <c r="G89" s="6"/>
    </row>
    <row r="90" spans="2:7" ht="15.75" x14ac:dyDescent="0.25">
      <c r="B90" s="6"/>
      <c r="C90" s="6"/>
      <c r="D90" s="6"/>
      <c r="E90" s="6"/>
      <c r="F90" s="6"/>
      <c r="G90" s="6"/>
    </row>
    <row r="91" spans="2:7" ht="15.75" x14ac:dyDescent="0.25">
      <c r="B91" s="6"/>
      <c r="C91" s="6"/>
      <c r="D91" s="6"/>
      <c r="E91" s="6"/>
      <c r="F91" s="6"/>
      <c r="G91" s="6"/>
    </row>
    <row r="92" spans="2:7" ht="15.75" x14ac:dyDescent="0.25">
      <c r="B92" s="6"/>
      <c r="C92" s="6"/>
      <c r="D92" s="6"/>
      <c r="E92" s="6"/>
      <c r="F92" s="6"/>
      <c r="G92" s="6"/>
    </row>
    <row r="93" spans="2:7" ht="15.75" x14ac:dyDescent="0.25">
      <c r="B93" s="6"/>
      <c r="C93" s="6"/>
      <c r="D93" s="6"/>
      <c r="E93" s="6"/>
      <c r="F93" s="6"/>
      <c r="G93" s="6"/>
    </row>
    <row r="94" spans="2:7" ht="15.75" x14ac:dyDescent="0.25">
      <c r="B94" s="6"/>
      <c r="C94" s="6"/>
      <c r="D94" s="6"/>
      <c r="E94" s="6"/>
      <c r="F94" s="6"/>
      <c r="G94" s="6"/>
    </row>
    <row r="95" spans="2:7" ht="15.75" x14ac:dyDescent="0.25">
      <c r="B95" s="6"/>
      <c r="C95" s="6"/>
      <c r="D95" s="6"/>
      <c r="E95" s="6"/>
      <c r="F95" s="6"/>
      <c r="G95" s="6"/>
    </row>
    <row r="96" spans="2:7" ht="15.75" x14ac:dyDescent="0.25">
      <c r="B96" s="6"/>
      <c r="C96" s="6"/>
      <c r="D96" s="6"/>
      <c r="E96" s="6"/>
      <c r="F96" s="6"/>
      <c r="G96" s="6"/>
    </row>
    <row r="97" spans="2:7" ht="15.75" x14ac:dyDescent="0.25">
      <c r="B97" s="6"/>
      <c r="C97" s="6"/>
      <c r="D97" s="6"/>
      <c r="E97" s="6"/>
      <c r="F97" s="6"/>
      <c r="G97" s="6"/>
    </row>
    <row r="98" spans="2:7" ht="15.75" x14ac:dyDescent="0.25">
      <c r="B98" s="6"/>
      <c r="C98" s="6"/>
      <c r="D98" s="6"/>
      <c r="E98" s="6"/>
      <c r="F98" s="6"/>
      <c r="G98" s="6"/>
    </row>
    <row r="99" spans="2:7" ht="15.75" x14ac:dyDescent="0.25">
      <c r="B99" s="6"/>
      <c r="C99" s="6"/>
      <c r="D99" s="6"/>
      <c r="E99" s="6"/>
      <c r="F99" s="6"/>
      <c r="G99" s="6"/>
    </row>
    <row r="100" spans="2:7" ht="15.75" x14ac:dyDescent="0.25">
      <c r="B100" s="6"/>
      <c r="C100" s="6"/>
      <c r="D100" s="6"/>
      <c r="E100" s="6"/>
      <c r="F100" s="6"/>
      <c r="G100" s="6"/>
    </row>
    <row r="101" spans="2:7" ht="15.75" x14ac:dyDescent="0.25">
      <c r="B101" s="6"/>
      <c r="C101" s="6"/>
      <c r="D101" s="6"/>
      <c r="E101" s="6"/>
      <c r="F101" s="6"/>
      <c r="G101" s="6"/>
    </row>
    <row r="102" spans="2:7" ht="15.75" x14ac:dyDescent="0.25">
      <c r="B102" s="6"/>
      <c r="C102" s="6"/>
      <c r="D102" s="6"/>
      <c r="E102" s="6"/>
      <c r="F102" s="6"/>
      <c r="G102" s="6"/>
    </row>
    <row r="103" spans="2:7" ht="15.75" x14ac:dyDescent="0.25">
      <c r="B103" s="6"/>
      <c r="C103" s="6"/>
      <c r="D103" s="6"/>
      <c r="E103" s="6"/>
      <c r="F103" s="6"/>
      <c r="G103" s="6"/>
    </row>
    <row r="104" spans="2:7" ht="15.75" x14ac:dyDescent="0.25">
      <c r="B104" s="6"/>
      <c r="C104" s="6"/>
      <c r="D104" s="6"/>
      <c r="E104" s="6"/>
      <c r="F104" s="6"/>
      <c r="G104" s="6"/>
    </row>
    <row r="105" spans="2:7" ht="15.75" x14ac:dyDescent="0.25">
      <c r="B105" s="6"/>
      <c r="C105" s="6"/>
      <c r="D105" s="6"/>
      <c r="E105" s="6"/>
      <c r="F105" s="6"/>
      <c r="G105" s="6"/>
    </row>
    <row r="106" spans="2:7" ht="15.75" x14ac:dyDescent="0.25">
      <c r="B106" s="6"/>
      <c r="C106" s="6"/>
      <c r="D106" s="6"/>
      <c r="E106" s="6"/>
      <c r="F106" s="6"/>
      <c r="G106" s="6"/>
    </row>
    <row r="107" spans="2:7" ht="15.75" x14ac:dyDescent="0.25">
      <c r="B107" s="6"/>
      <c r="C107" s="6"/>
      <c r="D107" s="6"/>
      <c r="E107" s="6"/>
      <c r="F107" s="6"/>
      <c r="G107" s="6"/>
    </row>
    <row r="108" spans="2:7" ht="15.75" x14ac:dyDescent="0.25">
      <c r="B108" s="6"/>
      <c r="C108" s="6"/>
      <c r="D108" s="6"/>
      <c r="E108" s="6"/>
      <c r="F108" s="6"/>
      <c r="G108" s="6"/>
    </row>
    <row r="109" spans="2:7" ht="15.75" x14ac:dyDescent="0.25">
      <c r="B109" s="6"/>
      <c r="C109" s="6"/>
      <c r="D109" s="6"/>
      <c r="E109" s="6"/>
      <c r="F109" s="6"/>
      <c r="G109" s="6"/>
    </row>
    <row r="110" spans="2:7" ht="15.75" x14ac:dyDescent="0.25">
      <c r="B110" s="6"/>
      <c r="C110" s="6"/>
      <c r="D110" s="6"/>
      <c r="E110" s="6"/>
      <c r="F110" s="6"/>
      <c r="G110" s="6"/>
    </row>
    <row r="111" spans="2:7" ht="15.75" x14ac:dyDescent="0.25">
      <c r="B111" s="6"/>
      <c r="C111" s="6"/>
      <c r="D111" s="6"/>
      <c r="E111" s="6"/>
      <c r="F111" s="6"/>
      <c r="G111" s="6"/>
    </row>
    <row r="112" spans="2:7" ht="15.75" x14ac:dyDescent="0.25">
      <c r="B112" s="6"/>
      <c r="C112" s="6"/>
      <c r="D112" s="6"/>
      <c r="E112" s="6"/>
      <c r="F112" s="6"/>
      <c r="G112" s="6"/>
    </row>
    <row r="113" spans="2:7" ht="15.75" x14ac:dyDescent="0.25">
      <c r="B113" s="6"/>
      <c r="C113" s="6"/>
      <c r="D113" s="6"/>
      <c r="E113" s="6"/>
      <c r="F113" s="6"/>
      <c r="G113" s="6"/>
    </row>
    <row r="114" spans="2:7" ht="15.75" x14ac:dyDescent="0.25">
      <c r="B114" s="6"/>
      <c r="C114" s="6"/>
      <c r="D114" s="6"/>
      <c r="E114" s="6"/>
      <c r="F114" s="6"/>
      <c r="G114" s="6"/>
    </row>
    <row r="115" spans="2:7" ht="15.75" x14ac:dyDescent="0.25">
      <c r="B115" s="6"/>
      <c r="C115" s="6"/>
      <c r="D115" s="6"/>
      <c r="E115" s="6"/>
      <c r="F115" s="6"/>
      <c r="G115" s="6"/>
    </row>
    <row r="116" spans="2:7" ht="15.75" x14ac:dyDescent="0.25">
      <c r="B116" s="6"/>
      <c r="C116" s="6"/>
      <c r="D116" s="6"/>
      <c r="E116" s="6"/>
      <c r="F116" s="6"/>
      <c r="G116" s="6"/>
    </row>
    <row r="117" spans="2:7" ht="15.75" x14ac:dyDescent="0.25">
      <c r="B117" s="6"/>
      <c r="C117" s="6"/>
      <c r="D117" s="6"/>
      <c r="E117" s="6"/>
      <c r="F117" s="6"/>
      <c r="G117" s="6"/>
    </row>
    <row r="118" spans="2:7" ht="15.75" x14ac:dyDescent="0.25">
      <c r="B118" s="6"/>
      <c r="C118" s="6"/>
      <c r="D118" s="6"/>
      <c r="E118" s="6"/>
      <c r="F118" s="6"/>
      <c r="G118" s="6"/>
    </row>
    <row r="119" spans="2:7" ht="15.75" x14ac:dyDescent="0.25">
      <c r="B119" s="6"/>
      <c r="C119" s="6"/>
      <c r="D119" s="6"/>
      <c r="E119" s="6"/>
      <c r="F119" s="6"/>
      <c r="G119" s="6"/>
    </row>
    <row r="120" spans="2:7" ht="15.75" x14ac:dyDescent="0.25">
      <c r="B120" s="6"/>
      <c r="C120" s="6"/>
      <c r="D120" s="6"/>
      <c r="E120" s="6"/>
      <c r="F120" s="6"/>
      <c r="G120" s="6"/>
    </row>
    <row r="121" spans="2:7" ht="15.75" x14ac:dyDescent="0.25">
      <c r="B121" s="6"/>
      <c r="C121" s="6"/>
      <c r="D121" s="6"/>
      <c r="E121" s="6"/>
      <c r="F121" s="6"/>
      <c r="G121" s="6"/>
    </row>
    <row r="122" spans="2:7" ht="15.75" x14ac:dyDescent="0.25">
      <c r="B122" s="6"/>
      <c r="C122" s="6"/>
      <c r="D122" s="6"/>
      <c r="E122" s="6"/>
      <c r="F122" s="6"/>
      <c r="G122" s="6"/>
    </row>
    <row r="123" spans="2:7" ht="15.75" x14ac:dyDescent="0.25">
      <c r="B123" s="6"/>
      <c r="C123" s="6"/>
      <c r="D123" s="6"/>
      <c r="E123" s="6"/>
      <c r="F123" s="6"/>
      <c r="G123" s="6"/>
    </row>
    <row r="124" spans="2:7" ht="15.75" x14ac:dyDescent="0.25">
      <c r="B124" s="6"/>
      <c r="C124" s="6"/>
      <c r="D124" s="6"/>
      <c r="E124" s="6"/>
      <c r="F124" s="6"/>
      <c r="G124" s="6"/>
    </row>
    <row r="125" spans="2:7" ht="15.75" x14ac:dyDescent="0.25">
      <c r="B125" s="6"/>
      <c r="C125" s="6"/>
      <c r="D125" s="6"/>
      <c r="E125" s="6"/>
      <c r="F125" s="6"/>
      <c r="G125" s="6"/>
    </row>
    <row r="126" spans="2:7" ht="15.75" x14ac:dyDescent="0.25">
      <c r="B126" s="6"/>
      <c r="C126" s="6"/>
      <c r="D126" s="6"/>
      <c r="E126" s="6"/>
      <c r="F126" s="6"/>
      <c r="G126" s="6"/>
    </row>
    <row r="127" spans="2:7" ht="15.75" x14ac:dyDescent="0.25">
      <c r="B127" s="6"/>
      <c r="C127" s="6"/>
      <c r="D127" s="6"/>
      <c r="E127" s="6"/>
      <c r="F127" s="6"/>
      <c r="G127" s="6"/>
    </row>
    <row r="128" spans="2:7" ht="15.75" x14ac:dyDescent="0.25">
      <c r="B128" s="6"/>
      <c r="C128" s="6"/>
      <c r="D128" s="6"/>
      <c r="E128" s="6"/>
      <c r="F128" s="6"/>
      <c r="G128" s="6"/>
    </row>
    <row r="129" spans="2:7" ht="15.75" x14ac:dyDescent="0.25">
      <c r="B129" s="6"/>
      <c r="C129" s="6"/>
      <c r="D129" s="6"/>
      <c r="E129" s="6"/>
      <c r="F129" s="6"/>
      <c r="G129" s="6"/>
    </row>
    <row r="130" spans="2:7" ht="15.75" x14ac:dyDescent="0.25">
      <c r="B130" s="6"/>
      <c r="C130" s="6"/>
      <c r="D130" s="6"/>
      <c r="E130" s="6"/>
      <c r="F130" s="6"/>
      <c r="G130" s="6"/>
    </row>
    <row r="131" spans="2:7" ht="15.75" x14ac:dyDescent="0.25">
      <c r="B131" s="6"/>
      <c r="C131" s="6"/>
      <c r="D131" s="6"/>
      <c r="E131" s="6"/>
      <c r="F131" s="6"/>
      <c r="G131" s="6"/>
    </row>
    <row r="132" spans="2:7" ht="15.75" x14ac:dyDescent="0.25">
      <c r="B132" s="6"/>
      <c r="C132" s="6"/>
      <c r="D132" s="6"/>
      <c r="E132" s="6"/>
      <c r="F132" s="6"/>
      <c r="G132" s="6"/>
    </row>
    <row r="133" spans="2:7" ht="15.75" x14ac:dyDescent="0.25">
      <c r="B133" s="6"/>
      <c r="C133" s="6"/>
      <c r="D133" s="6"/>
      <c r="E133" s="6"/>
      <c r="F133" s="6"/>
      <c r="G133" s="6"/>
    </row>
    <row r="134" spans="2:7" ht="15.75" x14ac:dyDescent="0.25">
      <c r="B134" s="6"/>
      <c r="C134" s="6"/>
      <c r="D134" s="6"/>
      <c r="E134" s="6"/>
      <c r="F134" s="6"/>
      <c r="G134" s="6"/>
    </row>
    <row r="135" spans="2:7" ht="15.75" x14ac:dyDescent="0.25">
      <c r="B135" s="6"/>
      <c r="C135" s="6"/>
      <c r="D135" s="6"/>
      <c r="E135" s="6"/>
      <c r="F135" s="6"/>
      <c r="G135" s="6"/>
    </row>
    <row r="136" spans="2:7" ht="15.75" x14ac:dyDescent="0.25">
      <c r="B136" s="6"/>
      <c r="C136" s="6"/>
      <c r="D136" s="6"/>
      <c r="E136" s="6"/>
      <c r="F136" s="6"/>
      <c r="G136" s="6"/>
    </row>
    <row r="137" spans="2:7" ht="15.75" x14ac:dyDescent="0.25">
      <c r="B137" s="6"/>
      <c r="C137" s="6"/>
      <c r="D137" s="6"/>
      <c r="E137" s="6"/>
      <c r="F137" s="6"/>
      <c r="G137" s="6"/>
    </row>
    <row r="138" spans="2:7" ht="15.75" x14ac:dyDescent="0.25">
      <c r="B138" s="6"/>
      <c r="C138" s="6"/>
      <c r="D138" s="6"/>
      <c r="E138" s="6"/>
      <c r="F138" s="6"/>
      <c r="G138" s="6"/>
    </row>
    <row r="139" spans="2:7" ht="15.75" x14ac:dyDescent="0.25">
      <c r="B139" s="6"/>
      <c r="C139" s="6"/>
      <c r="D139" s="6"/>
      <c r="E139" s="6"/>
      <c r="F139" s="6"/>
      <c r="G139" s="6"/>
    </row>
    <row r="140" spans="2:7" ht="15.75" x14ac:dyDescent="0.25">
      <c r="B140" s="6"/>
      <c r="C140" s="6"/>
      <c r="D140" s="6"/>
      <c r="E140" s="6"/>
      <c r="F140" s="6"/>
      <c r="G140" s="6"/>
    </row>
    <row r="141" spans="2:7" ht="15.75" x14ac:dyDescent="0.25">
      <c r="B141" s="6"/>
      <c r="C141" s="6"/>
      <c r="D141" s="6"/>
      <c r="E141" s="6"/>
      <c r="F141" s="6"/>
      <c r="G141" s="6"/>
    </row>
    <row r="142" spans="2:7" ht="15.75" x14ac:dyDescent="0.25">
      <c r="B142" s="6"/>
      <c r="C142" s="6"/>
      <c r="D142" s="6"/>
      <c r="E142" s="6"/>
      <c r="F142" s="6"/>
      <c r="G142" s="6"/>
    </row>
    <row r="143" spans="2:7" ht="15.75" x14ac:dyDescent="0.25">
      <c r="B143" s="6"/>
      <c r="C143" s="6"/>
      <c r="D143" s="6"/>
      <c r="E143" s="6"/>
      <c r="F143" s="6"/>
      <c r="G143" s="6"/>
    </row>
    <row r="144" spans="2:7" ht="15.75" x14ac:dyDescent="0.25">
      <c r="B144" s="6"/>
      <c r="C144" s="6"/>
      <c r="D144" s="6"/>
      <c r="E144" s="6"/>
      <c r="F144" s="6"/>
      <c r="G144" s="6"/>
    </row>
    <row r="145" spans="2:7" ht="15.75" x14ac:dyDescent="0.25">
      <c r="B145" s="6"/>
      <c r="C145" s="6"/>
      <c r="D145" s="6"/>
      <c r="E145" s="6"/>
      <c r="F145" s="6"/>
      <c r="G145" s="6"/>
    </row>
    <row r="146" spans="2:7" ht="15.75" x14ac:dyDescent="0.25">
      <c r="B146" s="6"/>
      <c r="C146" s="6"/>
      <c r="D146" s="6"/>
      <c r="E146" s="6"/>
      <c r="F146" s="6"/>
      <c r="G146" s="6"/>
    </row>
    <row r="147" spans="2:7" ht="15.75" x14ac:dyDescent="0.25">
      <c r="B147" s="6"/>
      <c r="C147" s="6"/>
      <c r="D147" s="6"/>
      <c r="E147" s="6"/>
      <c r="F147" s="6"/>
      <c r="G147" s="6"/>
    </row>
    <row r="148" spans="2:7" ht="15.75" x14ac:dyDescent="0.25">
      <c r="B148" s="6"/>
      <c r="C148" s="6"/>
      <c r="D148" s="6"/>
      <c r="E148" s="6"/>
      <c r="F148" s="6"/>
      <c r="G148" s="6"/>
    </row>
    <row r="149" spans="2:7" ht="15.75" x14ac:dyDescent="0.25">
      <c r="B149" s="6"/>
      <c r="C149" s="6"/>
      <c r="D149" s="6"/>
      <c r="E149" s="6"/>
      <c r="F149" s="6"/>
      <c r="G149" s="6"/>
    </row>
    <row r="150" spans="2:7" ht="15.75" x14ac:dyDescent="0.25">
      <c r="B150" s="6"/>
      <c r="C150" s="6"/>
      <c r="D150" s="6"/>
      <c r="E150" s="6"/>
      <c r="F150" s="6"/>
      <c r="G150" s="6"/>
    </row>
    <row r="151" spans="2:7" ht="15.75" x14ac:dyDescent="0.25">
      <c r="B151" s="6"/>
      <c r="C151" s="6"/>
      <c r="D151" s="6"/>
      <c r="E151" s="6"/>
      <c r="F151" s="6"/>
      <c r="G151" s="6"/>
    </row>
  </sheetData>
  <mergeCells count="3">
    <mergeCell ref="A1:F1"/>
    <mergeCell ref="G1:G2"/>
    <mergeCell ref="H1:H2"/>
  </mergeCells>
  <phoneticPr fontId="0" type="noConversion"/>
  <dataValidations count="1">
    <dataValidation type="list" allowBlank="1" showInputMessage="1" showErrorMessage="1" sqref="B2:F2" xr:uid="{2D9CAA41-90C0-47F1-89AB-F133DA96CB0F}">
      <formula1>"2012,2013,2014,2015,2016,2017,2018,2019,2020,2021,2022,2023,2024,2025"</formula1>
    </dataValidation>
  </dataValidations>
  <printOptions gridLines="1" gridLinesSet="0"/>
  <pageMargins left="0.47" right="0.27" top="0.35" bottom="0.18" header="0.33" footer="0.18"/>
  <pageSetup orientation="portrait" r:id="rId1"/>
  <headerFooter alignWithMargins="0">
    <oddFooter>&amp;LCONFIDENTIAL&amp;CPage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89D3-5E57-49F5-8C5D-284488BBF32D}">
  <dimension ref="A1:A14"/>
  <sheetViews>
    <sheetView workbookViewId="0">
      <selection activeCell="A15" sqref="A15"/>
    </sheetView>
  </sheetViews>
  <sheetFormatPr defaultColWidth="9" defaultRowHeight="12.75" x14ac:dyDescent="0.2"/>
  <sheetData>
    <row r="1" spans="1:1" x14ac:dyDescent="0.2">
      <c r="A1">
        <v>2012</v>
      </c>
    </row>
    <row r="2" spans="1:1" x14ac:dyDescent="0.2">
      <c r="A2">
        <v>2013</v>
      </c>
    </row>
    <row r="3" spans="1:1" x14ac:dyDescent="0.2">
      <c r="A3">
        <v>2014</v>
      </c>
    </row>
    <row r="4" spans="1:1" x14ac:dyDescent="0.2">
      <c r="A4">
        <v>2015</v>
      </c>
    </row>
    <row r="5" spans="1:1" x14ac:dyDescent="0.2">
      <c r="A5">
        <v>2016</v>
      </c>
    </row>
    <row r="6" spans="1:1" x14ac:dyDescent="0.2">
      <c r="A6">
        <v>2017</v>
      </c>
    </row>
    <row r="7" spans="1:1" x14ac:dyDescent="0.2">
      <c r="A7">
        <v>2018</v>
      </c>
    </row>
    <row r="8" spans="1:1" x14ac:dyDescent="0.2">
      <c r="A8">
        <v>2019</v>
      </c>
    </row>
    <row r="9" spans="1:1" x14ac:dyDescent="0.2">
      <c r="A9">
        <v>2020</v>
      </c>
    </row>
    <row r="10" spans="1:1" x14ac:dyDescent="0.2">
      <c r="A10">
        <v>2021</v>
      </c>
    </row>
    <row r="11" spans="1:1" x14ac:dyDescent="0.2">
      <c r="A11">
        <v>2022</v>
      </c>
    </row>
    <row r="12" spans="1:1" x14ac:dyDescent="0.2">
      <c r="A12">
        <v>2023</v>
      </c>
    </row>
    <row r="13" spans="1:1" x14ac:dyDescent="0.2">
      <c r="A13">
        <v>2024</v>
      </c>
    </row>
    <row r="14" spans="1:1" x14ac:dyDescent="0.2">
      <c r="A14">
        <v>2025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Sheet1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Schleifer</dc:creator>
  <cp:lastModifiedBy>Jeff Sawyer</cp:lastModifiedBy>
  <cp:lastPrinted>2018-06-30T20:45:24Z</cp:lastPrinted>
  <dcterms:created xsi:type="dcterms:W3CDTF">2003-06-02T20:52:44Z</dcterms:created>
  <dcterms:modified xsi:type="dcterms:W3CDTF">2021-03-09T16:46:04Z</dcterms:modified>
</cp:coreProperties>
</file>