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97D00B19-7FA2-4E4B-AB3A-0D447B5D49E0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Schedule Calculato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3" l="1"/>
  <c r="G33" i="3"/>
  <c r="F33" i="3"/>
  <c r="G32" i="3"/>
  <c r="F32" i="3"/>
  <c r="G31" i="3"/>
  <c r="F31" i="3"/>
  <c r="G30" i="3"/>
  <c r="F30" i="3"/>
  <c r="G29" i="3"/>
  <c r="F29" i="3"/>
  <c r="G28" i="3"/>
  <c r="G34" i="3" s="1"/>
  <c r="F28" i="3"/>
  <c r="F34" i="3" s="1"/>
  <c r="E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E14" i="3"/>
  <c r="G13" i="3"/>
  <c r="F13" i="3"/>
  <c r="G12" i="3"/>
  <c r="F12" i="3"/>
  <c r="G11" i="3"/>
  <c r="F11" i="3"/>
  <c r="G10" i="3"/>
  <c r="F10" i="3"/>
  <c r="D10" i="3"/>
  <c r="D9" i="3" s="1"/>
  <c r="D8" i="3" s="1"/>
  <c r="G9" i="3"/>
  <c r="F9" i="3"/>
  <c r="G8" i="3"/>
  <c r="F8" i="3"/>
  <c r="F25" i="3" l="1"/>
  <c r="G25" i="3"/>
  <c r="G14" i="3"/>
  <c r="F14" i="3"/>
  <c r="D11" i="3"/>
  <c r="D12" i="3" s="1"/>
  <c r="D13" i="3" s="1"/>
  <c r="D17" i="3" s="1"/>
  <c r="D18" i="3" s="1"/>
  <c r="D19" i="3" s="1"/>
  <c r="D20" i="3" s="1"/>
  <c r="D21" i="3" s="1"/>
  <c r="D22" i="3" s="1"/>
  <c r="D23" i="3" s="1"/>
  <c r="D24" i="3" s="1"/>
  <c r="D28" i="3" s="1"/>
  <c r="D29" i="3" s="1"/>
  <c r="D30" i="3" s="1"/>
  <c r="D31" i="3" s="1"/>
  <c r="D32" i="3" s="1"/>
  <c r="D33" i="3" s="1"/>
</calcChain>
</file>

<file path=xl/sharedStrings.xml><?xml version="1.0" encoding="utf-8"?>
<sst xmlns="http://schemas.openxmlformats.org/spreadsheetml/2006/main" count="67" uniqueCount="55">
  <si>
    <t>Full SOW is ready for release</t>
  </si>
  <si>
    <t>Final Scope Preparation (update based on Vendor feedback)</t>
  </si>
  <si>
    <t>Request for Needs (RFN) - vendor responses are due</t>
  </si>
  <si>
    <t>Date</t>
  </si>
  <si>
    <t>Duration 
(weeks)</t>
  </si>
  <si>
    <t>Duration 
(months)</t>
  </si>
  <si>
    <t>When do we expect the SOW to be completed?</t>
  </si>
  <si>
    <t>Vendor proposals are due</t>
  </si>
  <si>
    <t>Evaluate vendor written proposals</t>
  </si>
  <si>
    <t>Final Selection Results</t>
  </si>
  <si>
    <t>Internal approvals &amp; executive briefings</t>
  </si>
  <si>
    <t>Clarification Summary Meeting(s)</t>
  </si>
  <si>
    <t>Clarification Kickoff Meeting(s)</t>
  </si>
  <si>
    <t>Contract Signature</t>
  </si>
  <si>
    <t>Notice to Proceed</t>
  </si>
  <si>
    <t>Clarification Activities - detailed planning &amp; documentation</t>
  </si>
  <si>
    <t>Project:</t>
  </si>
  <si>
    <t>Total:</t>
  </si>
  <si>
    <t>Comments</t>
  </si>
  <si>
    <t>Duration 
(days)</t>
  </si>
  <si>
    <t>RFP(s) released to vendors</t>
  </si>
  <si>
    <t>driven by internal W&amp;R SME availability &amp; # vendors</t>
  </si>
  <si>
    <t>1wk window</t>
  </si>
  <si>
    <t>work on contract in parallel with clarification!!!</t>
  </si>
  <si>
    <t>how quickly should vendors expect to mobilize?</t>
  </si>
  <si>
    <t>Key:</t>
  </si>
  <si>
    <t>highly variable…</t>
  </si>
  <si>
    <t>Only update the green cells</t>
  </si>
  <si>
    <t>Insert Name Here</t>
  </si>
  <si>
    <t>schedule for roughly 1 wk after RFP release</t>
  </si>
  <si>
    <t>can go as fast as evaluators are available</t>
  </si>
  <si>
    <t>give 1-2wk notice for SL vendors to attend Int/Demos</t>
  </si>
  <si>
    <t>1 wk to orient, train, and prep</t>
  </si>
  <si>
    <t>1wk window for Kickoff Meeting</t>
  </si>
  <si>
    <t>Compile the Statement of Work (SOW)</t>
  </si>
  <si>
    <t>Planning Meeting with Procurement / Supply Chain</t>
  </si>
  <si>
    <t>2) Selection Phase (Solicit &amp; Evaluate Proposals)</t>
  </si>
  <si>
    <t>3) Execute Contract (clarification &amp; negotiation)</t>
  </si>
  <si>
    <t>assumes ~1mo to compile the SOW</t>
  </si>
  <si>
    <t>assumes ~1 week compilation before advertise</t>
  </si>
  <si>
    <t>advertise the RFN once SOW is ready</t>
  </si>
  <si>
    <t>Request for Needs (RFN) - advertise to vendors &amp; hold Info Session</t>
  </si>
  <si>
    <t>~1-2wk small projects and 2-3wks larger/complex projects</t>
  </si>
  <si>
    <t>assumes ~1mo to update/finalize SOW</t>
  </si>
  <si>
    <t>1) Planning Phase (Develop SOW + RFN + RFP)</t>
  </si>
  <si>
    <t>Pre-Proposal Information Session(s) / Site Walk</t>
  </si>
  <si>
    <t xml:space="preserve">assumes ~4-5wk for proposal response </t>
  </si>
  <si>
    <t>Lead time for Intervires and/or Product Demos</t>
  </si>
  <si>
    <t>Interviews and/or  Product Demonstrations</t>
  </si>
  <si>
    <t xml:space="preserve">assumes 1wk window for Int/Demos </t>
  </si>
  <si>
    <t>should be quick to assemble!</t>
  </si>
  <si>
    <t>depends on internal approvals process</t>
  </si>
  <si>
    <t>Notification &amp; Preparation</t>
  </si>
  <si>
    <r>
      <t xml:space="preserve">A typical Simplar XPD project can go </t>
    </r>
    <r>
      <rPr>
        <b/>
        <u/>
        <sz val="11"/>
        <color rgb="FF0070C0"/>
        <rFont val="Calibri"/>
        <family val="2"/>
        <scheme val="minor"/>
      </rPr>
      <t>much</t>
    </r>
    <r>
      <rPr>
        <b/>
        <sz val="11"/>
        <color rgb="FF0070C0"/>
        <rFont val="Calibri"/>
        <family val="2"/>
        <scheme val="minor"/>
      </rPr>
      <t xml:space="preserve"> faster than shown and is always customized to meet project-specific needs.</t>
    </r>
  </si>
  <si>
    <r>
      <rPr>
        <b/>
        <u/>
        <sz val="11"/>
        <color rgb="FF0070C0"/>
        <rFont val="Calibri"/>
        <family val="2"/>
        <scheme val="minor"/>
      </rPr>
      <t>DISCLAIMER</t>
    </r>
    <r>
      <rPr>
        <b/>
        <sz val="11"/>
        <color rgb="FF0070C0"/>
        <rFont val="Calibri"/>
        <family val="2"/>
        <scheme val="minor"/>
      </rPr>
      <t>: this schedule shows a many possible steps with "very conservative" timelines in each.  Projects can eliminate steps and adjust timelines as needed.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</si>
</sst>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,\ m/d/yyyy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9" xfId="0" applyBorder="1"/>
    <xf numFmtId="0" fontId="1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10" xfId="0" applyBorder="1"/>
    <xf numFmtId="0" fontId="0" fillId="0" borderId="4" xfId="0" applyBorder="1"/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164" fontId="0" fillId="5" borderId="4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65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5" fillId="5" borderId="8" xfId="0" applyFont="1" applyFill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5" fillId="6" borderId="2" xfId="0" applyFont="1" applyFill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1" fillId="3" borderId="5" xfId="0" applyFont="1" applyFill="1" applyBorder="1" applyAlignment="1">
      <alignment horizontal="left"/>
    </xf>
    <xf numFmtId="0" fontId="0" fillId="3" borderId="1" xfId="0" applyFont="1" applyFill="1" applyBorder="1"/>
    <xf numFmtId="0" fontId="1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2" xfId="0" applyFont="1" applyBorder="1"/>
    <xf numFmtId="0" fontId="1" fillId="3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7760-D5A2-4293-AC77-D0BF416D589E}">
  <dimension ref="A1:L35"/>
  <sheetViews>
    <sheetView tabSelected="1" workbookViewId="0">
      <selection activeCell="D4" sqref="D4:G4"/>
    </sheetView>
  </sheetViews>
  <sheetFormatPr defaultColWidth="9.1796875" defaultRowHeight="14.5" x14ac:dyDescent="0.35"/>
  <cols>
    <col min="1" max="1" width="6.1796875" style="1" customWidth="1"/>
    <col min="2" max="2" width="4.7265625" style="1" customWidth="1"/>
    <col min="3" max="3" width="57.81640625" style="3" bestFit="1" customWidth="1"/>
    <col min="4" max="4" width="15.54296875" style="9" customWidth="1"/>
    <col min="5" max="7" width="9.7265625" style="43" customWidth="1"/>
    <col min="8" max="8" width="47.26953125" style="25" bestFit="1" customWidth="1"/>
    <col min="9" max="9" width="2.26953125" style="4" customWidth="1"/>
    <col min="10" max="10" width="11.453125" style="32" customWidth="1"/>
    <col min="11" max="16384" width="9.1796875" style="1"/>
  </cols>
  <sheetData>
    <row r="1" spans="1:12" x14ac:dyDescent="0.35">
      <c r="C1" s="44" t="s">
        <v>54</v>
      </c>
      <c r="J1" s="1"/>
    </row>
    <row r="2" spans="1:12" x14ac:dyDescent="0.35">
      <c r="C2" s="44" t="s">
        <v>53</v>
      </c>
      <c r="J2" s="42"/>
    </row>
    <row r="3" spans="1:12" x14ac:dyDescent="0.35">
      <c r="J3" s="42" t="s">
        <v>25</v>
      </c>
    </row>
    <row r="4" spans="1:12" x14ac:dyDescent="0.35">
      <c r="C4" s="31" t="s">
        <v>16</v>
      </c>
      <c r="D4" s="45" t="s">
        <v>28</v>
      </c>
      <c r="E4" s="45"/>
      <c r="F4" s="45"/>
      <c r="G4" s="45"/>
      <c r="J4" s="37" t="s">
        <v>27</v>
      </c>
      <c r="K4" s="38"/>
      <c r="L4" s="38"/>
    </row>
    <row r="5" spans="1:12" x14ac:dyDescent="0.35">
      <c r="C5" s="31" t="s">
        <v>6</v>
      </c>
      <c r="D5" s="41">
        <v>44362</v>
      </c>
      <c r="I5" s="28"/>
    </row>
    <row r="6" spans="1:12" x14ac:dyDescent="0.35">
      <c r="H6" s="27"/>
      <c r="I6" s="16"/>
      <c r="J6" s="46"/>
      <c r="K6" s="47"/>
      <c r="L6" s="48"/>
    </row>
    <row r="7" spans="1:12" ht="29" x14ac:dyDescent="0.35">
      <c r="B7" s="2" t="s">
        <v>44</v>
      </c>
      <c r="C7" s="11"/>
      <c r="D7" s="12" t="s">
        <v>3</v>
      </c>
      <c r="E7" s="12" t="s">
        <v>19</v>
      </c>
      <c r="F7" s="12" t="s">
        <v>4</v>
      </c>
      <c r="G7" s="12" t="s">
        <v>5</v>
      </c>
      <c r="H7" s="26" t="s">
        <v>18</v>
      </c>
      <c r="I7" s="16"/>
      <c r="J7" s="30"/>
    </row>
    <row r="8" spans="1:12" x14ac:dyDescent="0.35">
      <c r="A8" s="3"/>
      <c r="B8" s="17">
        <v>1</v>
      </c>
      <c r="C8" s="18" t="s">
        <v>35</v>
      </c>
      <c r="D8" s="19">
        <f>D9-E9</f>
        <v>44354</v>
      </c>
      <c r="E8" s="39">
        <v>30</v>
      </c>
      <c r="F8" s="20">
        <f t="shared" ref="F8" si="0">(E8/7)</f>
        <v>4.2857142857142856</v>
      </c>
      <c r="G8" s="21">
        <f t="shared" ref="G8" si="1">E8/30.5</f>
        <v>0.98360655737704916</v>
      </c>
      <c r="H8" s="33"/>
      <c r="I8" s="16"/>
      <c r="J8" s="30"/>
    </row>
    <row r="9" spans="1:12" x14ac:dyDescent="0.35">
      <c r="A9" s="3"/>
      <c r="B9" s="5">
        <v>2</v>
      </c>
      <c r="C9" s="15" t="s">
        <v>34</v>
      </c>
      <c r="D9" s="6">
        <f>D10-E10</f>
        <v>44355</v>
      </c>
      <c r="E9" s="39">
        <v>1</v>
      </c>
      <c r="F9" s="7">
        <f>(E9/7)</f>
        <v>0.14285714285714285</v>
      </c>
      <c r="G9" s="8">
        <f>E9/30.5</f>
        <v>3.2786885245901641E-2</v>
      </c>
      <c r="H9" s="34" t="s">
        <v>38</v>
      </c>
      <c r="I9" s="16"/>
      <c r="J9" s="30"/>
    </row>
    <row r="10" spans="1:12" x14ac:dyDescent="0.35">
      <c r="A10" s="3"/>
      <c r="B10" s="17">
        <v>3</v>
      </c>
      <c r="C10" s="18" t="s">
        <v>0</v>
      </c>
      <c r="D10" s="40">
        <f>D5</f>
        <v>44362</v>
      </c>
      <c r="E10" s="39">
        <v>7</v>
      </c>
      <c r="F10" s="20">
        <f t="shared" ref="F10:F33" si="2">(E10/7)</f>
        <v>1</v>
      </c>
      <c r="G10" s="21">
        <f t="shared" ref="G10:G24" si="3">E10/30.5</f>
        <v>0.22950819672131148</v>
      </c>
      <c r="H10" s="33" t="s">
        <v>39</v>
      </c>
      <c r="I10" s="16"/>
      <c r="J10" s="30"/>
    </row>
    <row r="11" spans="1:12" x14ac:dyDescent="0.35">
      <c r="A11" s="3"/>
      <c r="B11" s="5">
        <v>4</v>
      </c>
      <c r="C11" s="15" t="s">
        <v>41</v>
      </c>
      <c r="D11" s="6">
        <f>D10+E11</f>
        <v>44362</v>
      </c>
      <c r="E11" s="39">
        <v>0</v>
      </c>
      <c r="F11" s="7">
        <f t="shared" si="2"/>
        <v>0</v>
      </c>
      <c r="G11" s="8">
        <f t="shared" si="3"/>
        <v>0</v>
      </c>
      <c r="H11" s="34" t="s">
        <v>40</v>
      </c>
      <c r="I11" s="16"/>
      <c r="J11" s="30"/>
    </row>
    <row r="12" spans="1:12" x14ac:dyDescent="0.35">
      <c r="A12" s="3"/>
      <c r="B12" s="17">
        <v>5</v>
      </c>
      <c r="C12" s="18" t="s">
        <v>2</v>
      </c>
      <c r="D12" s="19">
        <f>D11+E12</f>
        <v>44383</v>
      </c>
      <c r="E12" s="39">
        <v>21</v>
      </c>
      <c r="F12" s="20">
        <f t="shared" si="2"/>
        <v>3</v>
      </c>
      <c r="G12" s="21">
        <f t="shared" si="3"/>
        <v>0.68852459016393441</v>
      </c>
      <c r="H12" s="33" t="s">
        <v>42</v>
      </c>
      <c r="I12" s="16"/>
      <c r="J12" s="30"/>
    </row>
    <row r="13" spans="1:12" x14ac:dyDescent="0.35">
      <c r="A13" s="3"/>
      <c r="B13" s="5">
        <v>6</v>
      </c>
      <c r="C13" s="15" t="s">
        <v>1</v>
      </c>
      <c r="D13" s="6">
        <f>D12+E13</f>
        <v>44413</v>
      </c>
      <c r="E13" s="39">
        <v>30</v>
      </c>
      <c r="F13" s="7">
        <f t="shared" si="2"/>
        <v>4.2857142857142856</v>
      </c>
      <c r="G13" s="8">
        <f t="shared" si="3"/>
        <v>0.98360655737704916</v>
      </c>
      <c r="H13" s="34" t="s">
        <v>43</v>
      </c>
      <c r="I13" s="16"/>
      <c r="J13" s="30"/>
    </row>
    <row r="14" spans="1:12" x14ac:dyDescent="0.35">
      <c r="B14" s="13"/>
      <c r="C14" s="14"/>
      <c r="D14" s="24" t="s">
        <v>17</v>
      </c>
      <c r="E14" s="22">
        <f>SUM(E8:E13)</f>
        <v>89</v>
      </c>
      <c r="F14" s="23">
        <f>SUM(F8:F13)</f>
        <v>12.714285714285715</v>
      </c>
      <c r="G14" s="23">
        <f t="shared" ref="G14" si="4">SUM(G8:G13)</f>
        <v>2.918032786885246</v>
      </c>
      <c r="H14" s="35"/>
      <c r="I14" s="16"/>
      <c r="J14" s="30"/>
    </row>
    <row r="15" spans="1:12" x14ac:dyDescent="0.35">
      <c r="F15" s="10"/>
      <c r="G15" s="10"/>
      <c r="H15" s="36"/>
      <c r="I15" s="16"/>
      <c r="J15" s="30"/>
    </row>
    <row r="16" spans="1:12" ht="29" x14ac:dyDescent="0.35">
      <c r="B16" s="2" t="s">
        <v>36</v>
      </c>
      <c r="C16" s="11"/>
      <c r="D16" s="12" t="s">
        <v>3</v>
      </c>
      <c r="E16" s="12" t="s">
        <v>19</v>
      </c>
      <c r="F16" s="12" t="s">
        <v>4</v>
      </c>
      <c r="G16" s="12" t="s">
        <v>5</v>
      </c>
      <c r="H16" s="26" t="s">
        <v>18</v>
      </c>
      <c r="I16" s="16"/>
      <c r="J16" s="30"/>
    </row>
    <row r="17" spans="1:10" x14ac:dyDescent="0.35">
      <c r="A17" s="3"/>
      <c r="B17" s="17">
        <v>1</v>
      </c>
      <c r="C17" s="18" t="s">
        <v>20</v>
      </c>
      <c r="D17" s="19">
        <f>D13+E17</f>
        <v>44420</v>
      </c>
      <c r="E17" s="39">
        <v>7</v>
      </c>
      <c r="F17" s="20">
        <f t="shared" si="2"/>
        <v>1</v>
      </c>
      <c r="G17" s="21">
        <f>E17/30.5</f>
        <v>0.22950819672131148</v>
      </c>
      <c r="H17" s="33"/>
      <c r="I17" s="16"/>
      <c r="J17" s="30"/>
    </row>
    <row r="18" spans="1:10" x14ac:dyDescent="0.35">
      <c r="A18" s="3"/>
      <c r="B18" s="5">
        <v>2</v>
      </c>
      <c r="C18" s="15" t="s">
        <v>45</v>
      </c>
      <c r="D18" s="6">
        <f t="shared" ref="D18:D24" si="5">D17+E18</f>
        <v>44427</v>
      </c>
      <c r="E18" s="39">
        <v>7</v>
      </c>
      <c r="F18" s="7">
        <f t="shared" si="2"/>
        <v>1</v>
      </c>
      <c r="G18" s="8">
        <f t="shared" si="3"/>
        <v>0.22950819672131148</v>
      </c>
      <c r="H18" s="34" t="s">
        <v>29</v>
      </c>
      <c r="I18" s="16"/>
      <c r="J18" s="30"/>
    </row>
    <row r="19" spans="1:10" x14ac:dyDescent="0.35">
      <c r="A19" s="3"/>
      <c r="B19" s="17">
        <v>3</v>
      </c>
      <c r="C19" s="18" t="s">
        <v>7</v>
      </c>
      <c r="D19" s="19">
        <f t="shared" si="5"/>
        <v>44451</v>
      </c>
      <c r="E19" s="39">
        <v>24</v>
      </c>
      <c r="F19" s="20">
        <f t="shared" si="2"/>
        <v>3.4285714285714284</v>
      </c>
      <c r="G19" s="21">
        <f t="shared" si="3"/>
        <v>0.78688524590163933</v>
      </c>
      <c r="H19" s="33" t="s">
        <v>46</v>
      </c>
      <c r="I19" s="16"/>
      <c r="J19" s="30"/>
    </row>
    <row r="20" spans="1:10" x14ac:dyDescent="0.35">
      <c r="A20" s="3"/>
      <c r="B20" s="5">
        <v>4</v>
      </c>
      <c r="C20" s="15" t="s">
        <v>8</v>
      </c>
      <c r="D20" s="6">
        <f t="shared" si="5"/>
        <v>44465</v>
      </c>
      <c r="E20" s="39">
        <v>14</v>
      </c>
      <c r="F20" s="7">
        <f t="shared" si="2"/>
        <v>2</v>
      </c>
      <c r="G20" s="8">
        <f t="shared" si="3"/>
        <v>0.45901639344262296</v>
      </c>
      <c r="H20" s="34" t="s">
        <v>30</v>
      </c>
      <c r="I20" s="16"/>
      <c r="J20" s="30"/>
    </row>
    <row r="21" spans="1:10" x14ac:dyDescent="0.35">
      <c r="A21" s="3"/>
      <c r="B21" s="17">
        <v>5</v>
      </c>
      <c r="C21" s="18" t="s">
        <v>47</v>
      </c>
      <c r="D21" s="19">
        <f t="shared" si="5"/>
        <v>44475</v>
      </c>
      <c r="E21" s="39">
        <v>10</v>
      </c>
      <c r="F21" s="20">
        <f t="shared" si="2"/>
        <v>1.4285714285714286</v>
      </c>
      <c r="G21" s="21">
        <f t="shared" si="3"/>
        <v>0.32786885245901637</v>
      </c>
      <c r="H21" s="33" t="s">
        <v>31</v>
      </c>
      <c r="I21" s="16"/>
      <c r="J21" s="30"/>
    </row>
    <row r="22" spans="1:10" x14ac:dyDescent="0.35">
      <c r="A22" s="3"/>
      <c r="B22" s="5">
        <v>6</v>
      </c>
      <c r="C22" s="15" t="s">
        <v>48</v>
      </c>
      <c r="D22" s="6">
        <f t="shared" si="5"/>
        <v>44482</v>
      </c>
      <c r="E22" s="39">
        <v>7</v>
      </c>
      <c r="F22" s="7">
        <f t="shared" si="2"/>
        <v>1</v>
      </c>
      <c r="G22" s="8">
        <f t="shared" si="3"/>
        <v>0.22950819672131148</v>
      </c>
      <c r="H22" s="34" t="s">
        <v>49</v>
      </c>
      <c r="I22" s="16"/>
      <c r="J22" s="30"/>
    </row>
    <row r="23" spans="1:10" x14ac:dyDescent="0.35">
      <c r="A23" s="3"/>
      <c r="B23" s="17">
        <v>7</v>
      </c>
      <c r="C23" s="18" t="s">
        <v>9</v>
      </c>
      <c r="D23" s="19">
        <f t="shared" si="5"/>
        <v>44484</v>
      </c>
      <c r="E23" s="39">
        <v>2</v>
      </c>
      <c r="F23" s="20">
        <f t="shared" si="2"/>
        <v>0.2857142857142857</v>
      </c>
      <c r="G23" s="21">
        <f t="shared" si="3"/>
        <v>6.5573770491803282E-2</v>
      </c>
      <c r="H23" s="33" t="s">
        <v>50</v>
      </c>
      <c r="I23" s="16"/>
      <c r="J23" s="30"/>
    </row>
    <row r="24" spans="1:10" x14ac:dyDescent="0.35">
      <c r="A24" s="3"/>
      <c r="B24" s="5">
        <v>8</v>
      </c>
      <c r="C24" s="15" t="s">
        <v>10</v>
      </c>
      <c r="D24" s="6">
        <f t="shared" si="5"/>
        <v>44498</v>
      </c>
      <c r="E24" s="39">
        <v>14</v>
      </c>
      <c r="F24" s="7">
        <f t="shared" si="2"/>
        <v>2</v>
      </c>
      <c r="G24" s="8">
        <f t="shared" si="3"/>
        <v>0.45901639344262296</v>
      </c>
      <c r="H24" s="34" t="s">
        <v>51</v>
      </c>
      <c r="I24" s="16"/>
      <c r="J24" s="30"/>
    </row>
    <row r="25" spans="1:10" x14ac:dyDescent="0.35">
      <c r="B25" s="13"/>
      <c r="C25" s="14"/>
      <c r="D25" s="24" t="s">
        <v>17</v>
      </c>
      <c r="E25" s="22">
        <f>SUM(E17:E24)</f>
        <v>85</v>
      </c>
      <c r="F25" s="23">
        <f t="shared" ref="F25:G25" si="6">SUM(F17:F24)</f>
        <v>12.142857142857144</v>
      </c>
      <c r="G25" s="23">
        <f t="shared" si="6"/>
        <v>2.7868852459016393</v>
      </c>
      <c r="H25" s="35"/>
      <c r="I25" s="16"/>
      <c r="J25" s="30"/>
    </row>
    <row r="26" spans="1:10" x14ac:dyDescent="0.35">
      <c r="F26" s="10"/>
      <c r="G26" s="10"/>
      <c r="H26" s="36"/>
      <c r="I26" s="16"/>
      <c r="J26" s="30"/>
    </row>
    <row r="27" spans="1:10" ht="29" x14ac:dyDescent="0.35">
      <c r="B27" s="2" t="s">
        <v>37</v>
      </c>
      <c r="C27" s="11"/>
      <c r="D27" s="12" t="s">
        <v>3</v>
      </c>
      <c r="E27" s="12" t="s">
        <v>19</v>
      </c>
      <c r="F27" s="12" t="s">
        <v>4</v>
      </c>
      <c r="G27" s="12" t="s">
        <v>5</v>
      </c>
      <c r="H27" s="26" t="s">
        <v>18</v>
      </c>
      <c r="I27" s="16"/>
      <c r="J27" s="30"/>
    </row>
    <row r="28" spans="1:10" x14ac:dyDescent="0.35">
      <c r="A28" s="3"/>
      <c r="B28" s="17">
        <v>1</v>
      </c>
      <c r="C28" s="18" t="s">
        <v>52</v>
      </c>
      <c r="D28" s="19">
        <f>D24+E28</f>
        <v>44505</v>
      </c>
      <c r="E28" s="39">
        <v>7</v>
      </c>
      <c r="F28" s="20">
        <f t="shared" si="2"/>
        <v>1</v>
      </c>
      <c r="G28" s="21">
        <f t="shared" ref="G28:G33" si="7">E28/30.5</f>
        <v>0.22950819672131148</v>
      </c>
      <c r="H28" s="33" t="s">
        <v>32</v>
      </c>
      <c r="I28" s="16"/>
      <c r="J28" s="30"/>
    </row>
    <row r="29" spans="1:10" x14ac:dyDescent="0.35">
      <c r="A29" s="3"/>
      <c r="B29" s="5">
        <v>2</v>
      </c>
      <c r="C29" s="15" t="s">
        <v>12</v>
      </c>
      <c r="D29" s="6">
        <f>E29+D28</f>
        <v>44512</v>
      </c>
      <c r="E29" s="39">
        <v>7</v>
      </c>
      <c r="F29" s="7">
        <f>(E29/7)</f>
        <v>1</v>
      </c>
      <c r="G29" s="8">
        <f t="shared" si="7"/>
        <v>0.22950819672131148</v>
      </c>
      <c r="H29" s="34" t="s">
        <v>33</v>
      </c>
      <c r="I29" s="16"/>
      <c r="J29" s="30"/>
    </row>
    <row r="30" spans="1:10" x14ac:dyDescent="0.35">
      <c r="A30" s="3"/>
      <c r="B30" s="17">
        <v>3</v>
      </c>
      <c r="C30" s="18" t="s">
        <v>15</v>
      </c>
      <c r="D30" s="19">
        <f>E30+D29</f>
        <v>44542.5</v>
      </c>
      <c r="E30" s="39">
        <v>30.5</v>
      </c>
      <c r="F30" s="20">
        <f t="shared" si="2"/>
        <v>4.3571428571428568</v>
      </c>
      <c r="G30" s="21">
        <f t="shared" si="7"/>
        <v>1</v>
      </c>
      <c r="H30" s="33" t="s">
        <v>26</v>
      </c>
      <c r="I30" s="16"/>
      <c r="J30" s="30"/>
    </row>
    <row r="31" spans="1:10" x14ac:dyDescent="0.35">
      <c r="A31" s="3"/>
      <c r="B31" s="5">
        <v>4</v>
      </c>
      <c r="C31" s="15" t="s">
        <v>11</v>
      </c>
      <c r="D31" s="6">
        <f>D30+E31</f>
        <v>44549.5</v>
      </c>
      <c r="E31" s="39">
        <v>7</v>
      </c>
      <c r="F31" s="7">
        <f t="shared" si="2"/>
        <v>1</v>
      </c>
      <c r="G31" s="8">
        <f t="shared" si="7"/>
        <v>0.22950819672131148</v>
      </c>
      <c r="H31" s="34" t="s">
        <v>22</v>
      </c>
      <c r="I31" s="16"/>
      <c r="J31" s="30"/>
    </row>
    <row r="32" spans="1:10" x14ac:dyDescent="0.35">
      <c r="A32" s="3"/>
      <c r="B32" s="17">
        <v>5</v>
      </c>
      <c r="C32" s="18" t="s">
        <v>13</v>
      </c>
      <c r="D32" s="19">
        <f>E32+D31</f>
        <v>44551.5</v>
      </c>
      <c r="E32" s="39">
        <v>2</v>
      </c>
      <c r="F32" s="20">
        <f t="shared" si="2"/>
        <v>0.2857142857142857</v>
      </c>
      <c r="G32" s="21">
        <f t="shared" si="7"/>
        <v>6.5573770491803282E-2</v>
      </c>
      <c r="H32" s="33" t="s">
        <v>23</v>
      </c>
      <c r="I32" s="16"/>
      <c r="J32" s="30"/>
    </row>
    <row r="33" spans="1:12" x14ac:dyDescent="0.35">
      <c r="A33" s="3"/>
      <c r="B33" s="5">
        <v>6</v>
      </c>
      <c r="C33" s="15" t="s">
        <v>14</v>
      </c>
      <c r="D33" s="6">
        <f>D32+E33</f>
        <v>44553.5</v>
      </c>
      <c r="E33" s="39">
        <v>2</v>
      </c>
      <c r="F33" s="7">
        <f t="shared" si="2"/>
        <v>0.2857142857142857</v>
      </c>
      <c r="G33" s="8">
        <f t="shared" si="7"/>
        <v>6.5573770491803282E-2</v>
      </c>
      <c r="H33" s="34" t="s">
        <v>24</v>
      </c>
      <c r="I33" s="16"/>
      <c r="J33" s="30"/>
    </row>
    <row r="34" spans="1:12" x14ac:dyDescent="0.35">
      <c r="B34" s="13"/>
      <c r="C34" s="14"/>
      <c r="D34" s="24" t="s">
        <v>17</v>
      </c>
      <c r="E34" s="22">
        <f>SUM(E28:E33)</f>
        <v>55.5</v>
      </c>
      <c r="F34" s="23">
        <f>SUM(F28:F33)</f>
        <v>7.9285714285714279</v>
      </c>
      <c r="G34" s="23">
        <f t="shared" ref="G34" si="8">SUM(G28:G33)</f>
        <v>1.8196721311475412</v>
      </c>
      <c r="H34" s="35" t="s">
        <v>21</v>
      </c>
      <c r="I34" s="16"/>
      <c r="J34" s="30"/>
    </row>
    <row r="35" spans="1:12" s="32" customFormat="1" x14ac:dyDescent="0.35">
      <c r="A35" s="1"/>
      <c r="B35" s="1"/>
      <c r="C35" s="3"/>
      <c r="D35" s="9"/>
      <c r="E35" s="43"/>
      <c r="F35" s="43"/>
      <c r="G35" s="43"/>
      <c r="H35" s="25"/>
      <c r="I35" s="29"/>
      <c r="K35" s="1"/>
      <c r="L35" s="1"/>
    </row>
  </sheetData>
  <mergeCells count="2">
    <mergeCell ref="D4:G4"/>
    <mergeCell ref="J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2021-03-03T21:37:14Z</dcterms:modified>
</cp:coreProperties>
</file>